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718" activeTab="5"/>
  </bookViews>
  <sheets>
    <sheet name="P&amp;L" sheetId="1" r:id="rId1"/>
    <sheet name="BS" sheetId="2" r:id="rId2"/>
    <sheet name="equity" sheetId="3" r:id="rId3"/>
    <sheet name="Cash Flow" sheetId="4" r:id="rId4"/>
    <sheet name="Note A1-A13" sheetId="5" r:id="rId5"/>
    <sheet name="Note B1-B15" sheetId="6" r:id="rId6"/>
    <sheet name="Attachment 2" sheetId="7" state="hidden" r:id="rId7"/>
  </sheets>
  <definedNames>
    <definedName name="_xlnm.Print_Area" localSheetId="1">'BS'!$A$12:$G$89</definedName>
    <definedName name="_xlnm.Print_Area" localSheetId="3">'Cash Flow'!$A$1:$F$76</definedName>
    <definedName name="_xlnm.Print_Area" localSheetId="2">'equity'!$A$1:$Q$49</definedName>
    <definedName name="_xlnm.Print_Area" localSheetId="4">'Note A1-A13'!$A$1:$I$130</definedName>
    <definedName name="_xlnm.Print_Area" localSheetId="5">'Note B1-B15'!$A$1:$K$302</definedName>
    <definedName name="_xlnm.Print_Area" localSheetId="0">'P&amp;L'!$A$1:$K$49</definedName>
    <definedName name="_xlnm.Print_Titles" localSheetId="1">'BS'!$1:$10</definedName>
    <definedName name="_xlnm.Print_Titles" localSheetId="3">'Cash Flow'!$1:$11</definedName>
    <definedName name="_xlnm.Print_Titles" localSheetId="4">'Note A1-A13'!$1:$3</definedName>
    <definedName name="_xlnm.Print_Titles" localSheetId="5">'Note B1-B15'!$1:$2</definedName>
  </definedNames>
  <calcPr fullCalcOnLoad="1"/>
</workbook>
</file>

<file path=xl/sharedStrings.xml><?xml version="1.0" encoding="utf-8"?>
<sst xmlns="http://schemas.openxmlformats.org/spreadsheetml/2006/main" count="449" uniqueCount="325">
  <si>
    <t>Please see next page for the comments.</t>
  </si>
  <si>
    <t>Property, plant and equipment</t>
  </si>
  <si>
    <t>RM'000</t>
  </si>
  <si>
    <t>ASSETS</t>
  </si>
  <si>
    <t>%</t>
  </si>
  <si>
    <t>Others</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</si>
  <si>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</si>
  <si>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</si>
  <si>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</si>
  <si>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</si>
  <si>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</si>
  <si>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</si>
  <si>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</si>
  <si>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</si>
  <si>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</si>
  <si>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</si>
  <si>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</si>
  <si>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</si>
  <si>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</si>
  <si>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</si>
  <si>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</si>
  <si>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</si>
  <si>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</si>
  <si>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</si>
  <si>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</si>
  <si>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</si>
  <si>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</si>
  <si>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</si>
  <si>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</si>
  <si>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</si>
  <si>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</si>
  <si>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</si>
  <si>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</si>
  <si>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</si>
  <si>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</si>
  <si>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</si>
  <si>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</si>
  <si>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</si>
  <si>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</si>
  <si>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</si>
  <si>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</si>
  <si>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</si>
  <si>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</si>
  <si>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</si>
  <si>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</si>
  <si>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</si>
  <si>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</si>
  <si>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</si>
  <si>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</si>
  <si>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</si>
  <si>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</si>
  <si>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</si>
  <si>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</si>
  <si>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</si>
  <si>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31.12.2006</t>
  </si>
  <si>
    <t>Land held for property development</t>
  </si>
  <si>
    <t xml:space="preserve">Goodwill </t>
  </si>
  <si>
    <t xml:space="preserve">QUARTERLY REPORT ON CONSOLIDATED RESULTS </t>
  </si>
  <si>
    <t>(The figures have not been audited)</t>
  </si>
  <si>
    <t xml:space="preserve">Equity holders of the parent </t>
  </si>
  <si>
    <t>- Basic</t>
  </si>
  <si>
    <t xml:space="preserve">- Fully diluted      </t>
  </si>
  <si>
    <t>CONDENSED CONSOLIDATED STATEMENT OF CHANGES IN EQUITY (UNAUDITED)</t>
  </si>
  <si>
    <t>&lt;Distributable&gt;</t>
  </si>
  <si>
    <t>Share</t>
  </si>
  <si>
    <t>Shareholders</t>
  </si>
  <si>
    <t>Capital</t>
  </si>
  <si>
    <t>Premium</t>
  </si>
  <si>
    <t>Reserve</t>
  </si>
  <si>
    <t>CONDENSED CONSOLIDATED CASH FLOW STATEMENTS</t>
  </si>
  <si>
    <t>Ended</t>
  </si>
  <si>
    <t>Operating profit before changes in working capital</t>
  </si>
  <si>
    <t>Net cash generated from operating activities</t>
  </si>
  <si>
    <t xml:space="preserve">Changes in Debt And Equity Securities </t>
  </si>
  <si>
    <t>Dividend Paid</t>
  </si>
  <si>
    <t>Segment Information</t>
  </si>
  <si>
    <t>Profit</t>
  </si>
  <si>
    <t>Revenue</t>
  </si>
  <si>
    <t>Valuation Of Property, Plant And Equipment</t>
  </si>
  <si>
    <t>Material Events Subsequent To The Balance Sheet Date</t>
  </si>
  <si>
    <t>Changes In The Composition Of the Group</t>
  </si>
  <si>
    <t>B1.</t>
  </si>
  <si>
    <t>B2.</t>
  </si>
  <si>
    <t>B3.</t>
  </si>
  <si>
    <t>B4.</t>
  </si>
  <si>
    <t>B5.</t>
  </si>
  <si>
    <t>B6.</t>
  </si>
  <si>
    <t>B7.</t>
  </si>
  <si>
    <t>B8.</t>
  </si>
  <si>
    <t>B9.</t>
  </si>
  <si>
    <t>B11.</t>
  </si>
  <si>
    <t xml:space="preserve"> Ended</t>
  </si>
  <si>
    <t>Weighted average number of ordinary shares</t>
  </si>
  <si>
    <t xml:space="preserve">  in issue ('000)</t>
  </si>
  <si>
    <t>Basic earnings/(losses) per share</t>
  </si>
  <si>
    <t>Fully diluted earnings/(losses) per share</t>
  </si>
  <si>
    <t>Earnings/(Losses) Per Share</t>
  </si>
  <si>
    <t xml:space="preserve">Adjusted weighted average number of ordinary </t>
  </si>
  <si>
    <t xml:space="preserve">  shares in issue and issuable ('000)</t>
  </si>
  <si>
    <t>Net profit for the period</t>
  </si>
  <si>
    <t xml:space="preserve">FOR THE SECOND FINANCIAL QUARTER ENDED 30 JUNE 2007 </t>
  </si>
  <si>
    <t>30.6.2007</t>
  </si>
  <si>
    <t>30.6.2006</t>
  </si>
  <si>
    <t>Operating expenses</t>
  </si>
  <si>
    <t>Profit from operations</t>
  </si>
  <si>
    <t>Finance costs</t>
  </si>
  <si>
    <t>Share of results of associates/</t>
  </si>
  <si>
    <t xml:space="preserve">  jointly controlled entities</t>
  </si>
  <si>
    <t>Profit before tax</t>
  </si>
  <si>
    <t>Taxation</t>
  </si>
  <si>
    <t>CURRENT</t>
  </si>
  <si>
    <t>QUARTER</t>
  </si>
  <si>
    <t>ENDED</t>
  </si>
  <si>
    <t>COMPARATIVE</t>
  </si>
  <si>
    <t>6 MONTHS</t>
  </si>
  <si>
    <t>CUMULATIVE</t>
  </si>
  <si>
    <t>NON-CURRENT ASSETS</t>
  </si>
  <si>
    <t>Investment property</t>
  </si>
  <si>
    <t>Prepaid lease payments</t>
  </si>
  <si>
    <t>Investment in associates</t>
  </si>
  <si>
    <t>Investments in jointly-controlled entities</t>
  </si>
  <si>
    <t>Other receivables</t>
  </si>
  <si>
    <t>Available for sale financial assets</t>
  </si>
  <si>
    <t>Other investments</t>
  </si>
  <si>
    <t>CURRENT ASSETS</t>
  </si>
  <si>
    <t>Property development costs</t>
  </si>
  <si>
    <t>Inventories</t>
  </si>
  <si>
    <t>Derivative financial instruments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</si>
  <si>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</si>
  <si>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</si>
  <si>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</si>
  <si>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</si>
  <si>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</si>
  <si>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</si>
  <si>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</si>
  <si>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</si>
  <si>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</si>
  <si>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</si>
  <si>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</si>
  <si>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</si>
  <si>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</si>
  <si>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</si>
  <si>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</si>
  <si>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</si>
  <si>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</si>
  <si>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</si>
  <si>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</si>
  <si>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r>
      <t xml:space="preserve">MULPHA INTERNATIONAL BHD </t>
    </r>
    <r>
      <rPr>
        <sz val="11"/>
        <rFont val="Times New Roman"/>
        <family val="1"/>
      </rPr>
      <t>(19764-T)</t>
    </r>
  </si>
  <si>
    <r>
      <t>MULPHA INTERNATIONAL BHD</t>
    </r>
    <r>
      <rPr>
        <sz val="11"/>
        <rFont val="Times New Roman"/>
        <family val="1"/>
      </rPr>
      <t>(19764-T)</t>
    </r>
  </si>
  <si>
    <t>FOR THE FINANCIAL PERIOD ENDED 30 JUNE 2007</t>
  </si>
  <si>
    <t>Exchange</t>
  </si>
  <si>
    <t>Other</t>
  </si>
  <si>
    <t xml:space="preserve">Retained </t>
  </si>
  <si>
    <t>Treasury</t>
  </si>
  <si>
    <t>shares</t>
  </si>
  <si>
    <t>&lt;---------------------------- Non-distributable-------------------------&gt;</t>
  </si>
  <si>
    <t>At 1 January 2007</t>
  </si>
  <si>
    <t>Available-for-sale financial assets:</t>
  </si>
  <si>
    <t xml:space="preserve">   Fair value gains</t>
  </si>
  <si>
    <t>Purchase of treasury shares</t>
  </si>
  <si>
    <t>Sale of treasury shares</t>
  </si>
  <si>
    <t>Surplus/(Deficit) arising on translation</t>
  </si>
  <si>
    <t xml:space="preserve">  of net investments in foreign entities</t>
  </si>
  <si>
    <t>At 30 June 2007</t>
  </si>
  <si>
    <t>At 1 January 2006 (restated)</t>
  </si>
  <si>
    <t>Effect of adopting:</t>
  </si>
  <si>
    <t xml:space="preserve">   FRS 3</t>
  </si>
  <si>
    <t xml:space="preserve">   FRS 116</t>
  </si>
  <si>
    <t xml:space="preserve">   FRS 139</t>
  </si>
  <si>
    <t xml:space="preserve">       &lt;--------------------------------------- Attributable to Equity Holders of the Parent ---------------------------------------------&gt;</t>
  </si>
  <si>
    <t>Transfer (to)/from income statement</t>
  </si>
  <si>
    <t>At 30 June 2006</t>
  </si>
  <si>
    <t>&lt;-------HALF YEAR ENDED-----&gt;</t>
  </si>
  <si>
    <t>CASH FLOWS FROM OPERATING ACTIVITIES</t>
  </si>
  <si>
    <t>Profit before taxation</t>
  </si>
  <si>
    <t>Adjustment for non-cash items</t>
  </si>
  <si>
    <t xml:space="preserve">  Changes in working capital </t>
  </si>
  <si>
    <t xml:space="preserve">  Net change in current assets</t>
  </si>
  <si>
    <t xml:space="preserve">  Net change in current liabilities</t>
  </si>
  <si>
    <t>Net change in working capital</t>
  </si>
  <si>
    <t>Cash generated from operations</t>
  </si>
  <si>
    <t>Interest expenses paid</t>
  </si>
  <si>
    <t>Interest received</t>
  </si>
  <si>
    <t>Staff benefits paid</t>
  </si>
  <si>
    <t>CASH FLOWS FROM INVESTING ACTIVITIES</t>
  </si>
  <si>
    <t>Liquidation of joint venture</t>
  </si>
  <si>
    <t>Purchase of property, plant and equipment</t>
  </si>
  <si>
    <t>Proceeds from sale of property, plant and equipment</t>
  </si>
  <si>
    <t>CASH FLOWS FROM FINANCING ACTIVITIES</t>
  </si>
  <si>
    <t>Payment of finance lease liabilities</t>
  </si>
  <si>
    <t>Net repayment of borrowings</t>
  </si>
  <si>
    <t>Dividends paid to minority interests</t>
  </si>
  <si>
    <t>NET INCREASE/(DECREASE) IN CASH</t>
  </si>
  <si>
    <t xml:space="preserve">  AND CASH EQUIVALENTS</t>
  </si>
  <si>
    <t xml:space="preserve">CASH AND CASJ EQUIVALENTS </t>
  </si>
  <si>
    <t xml:space="preserve">  AS AT 1 JANUARY </t>
  </si>
  <si>
    <t xml:space="preserve">FOREIGN CURRENCY DIFFERENCES ON </t>
  </si>
  <si>
    <t xml:space="preserve"> OPENING CASH AND CASH EQUIVALENTS</t>
  </si>
  <si>
    <t xml:space="preserve">CASH AND CASH EQUIVALENTS </t>
  </si>
  <si>
    <t xml:space="preserve">  AS AT 30 JUNE</t>
  </si>
  <si>
    <t>SECOND FINANCIAL QUARTER ENDED 30 JUNE 2007</t>
  </si>
  <si>
    <t>Audit Report of Preceding Annual Financial Statements</t>
  </si>
  <si>
    <t>Seasonal or Cyclicality of Operations</t>
  </si>
  <si>
    <t>Hospitality</t>
  </si>
  <si>
    <t>Finance cost</t>
  </si>
  <si>
    <t>Capital Commitments</t>
  </si>
  <si>
    <t>Changes In Contingent Liabilities or Contingent Assets</t>
  </si>
  <si>
    <t>Decrease</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</si>
  <si>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</si>
  <si>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</si>
  <si>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</si>
  <si>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</si>
  <si>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</si>
  <si>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</si>
  <si>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</si>
  <si>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</si>
  <si>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</si>
  <si>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</si>
  <si>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</si>
  <si>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</si>
  <si>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</si>
  <si>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</si>
  <si>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</si>
  <si>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</si>
  <si>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</si>
  <si>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2nd Quarter Ended</t>
  </si>
  <si>
    <t>Purchase and Disposal of Quoted Securities</t>
  </si>
  <si>
    <t>Purchase/disposal of quoted securities by the subsidiaries in their ordinary course of business are as follows:-</t>
  </si>
  <si>
    <t>Total purchases at cost</t>
  </si>
  <si>
    <t>Total gain on disposal</t>
  </si>
  <si>
    <t>Total investment at cost</t>
  </si>
  <si>
    <t>Total investment at market value</t>
  </si>
  <si>
    <t>Status of Corporate Proposals</t>
  </si>
  <si>
    <t>The details of the Group's borrowings as at 30 June 2007 are as follows:-</t>
  </si>
  <si>
    <t>Short term  -  Secured</t>
  </si>
  <si>
    <t xml:space="preserve">                  -  Unsecured</t>
  </si>
  <si>
    <t>Long term  -  Secured</t>
  </si>
  <si>
    <t>equivalent</t>
  </si>
  <si>
    <t>'000</t>
  </si>
  <si>
    <t>Bank borrowings raised by foreign subsidiaries</t>
  </si>
  <si>
    <t xml:space="preserve"> and denominated in foreign currencies:</t>
  </si>
  <si>
    <t xml:space="preserve"> Hong Kong Dollar</t>
  </si>
  <si>
    <t xml:space="preserve"> Singapore Dollar</t>
  </si>
  <si>
    <t>AUD</t>
  </si>
  <si>
    <t>HKD</t>
  </si>
  <si>
    <t>SGD</t>
  </si>
  <si>
    <t>Group Borrowings and Debt Securities</t>
  </si>
  <si>
    <t>B10.</t>
  </si>
  <si>
    <t>Material Litigation</t>
  </si>
  <si>
    <t xml:space="preserve">Dividend </t>
  </si>
  <si>
    <r>
      <t xml:space="preserve">MULPHA INTERNATIONAL BHD </t>
    </r>
    <r>
      <rPr>
        <sz val="10"/>
        <rFont val="Times New Roman"/>
        <family val="1"/>
      </rPr>
      <t>(</t>
    </r>
    <r>
      <rPr>
        <sz val="11"/>
        <rFont val="Times New Roman"/>
        <family val="1"/>
      </rPr>
      <t>19764-T)</t>
    </r>
  </si>
  <si>
    <t xml:space="preserve">Under/(over) provision of taxation </t>
  </si>
  <si>
    <t xml:space="preserve"> in prior years</t>
  </si>
  <si>
    <t>Cumulative</t>
  </si>
  <si>
    <t>Period Ended</t>
  </si>
  <si>
    <t xml:space="preserve"> Japanese Yen</t>
  </si>
  <si>
    <t>JPY</t>
  </si>
  <si>
    <t>A9</t>
  </si>
  <si>
    <t>B7</t>
  </si>
  <si>
    <t>A6</t>
  </si>
  <si>
    <t>B9a</t>
  </si>
  <si>
    <t>B9b</t>
  </si>
  <si>
    <t xml:space="preserve"> Retained earnings</t>
  </si>
  <si>
    <t>Profit attributable to equity holders of the parent (RM'000)</t>
  </si>
  <si>
    <t>Diluted earnings per share(sen)</t>
  </si>
  <si>
    <t>PART A</t>
  </si>
  <si>
    <t>PART B</t>
  </si>
  <si>
    <t>Business Segment</t>
  </si>
  <si>
    <t xml:space="preserve">Property </t>
  </si>
  <si>
    <t>Manufacturing</t>
  </si>
  <si>
    <t>General Trading</t>
  </si>
  <si>
    <t>External Sales</t>
  </si>
  <si>
    <t>Profit Before Tax</t>
  </si>
  <si>
    <t xml:space="preserve">    jointly controlled entities</t>
  </si>
  <si>
    <t>MULPHA INTERNATIONAL BHD (19764-T)</t>
  </si>
  <si>
    <t>(c )</t>
  </si>
  <si>
    <t>Earnings per share (sen):-</t>
  </si>
  <si>
    <t>Net assets per share (RM)</t>
  </si>
  <si>
    <t>TO</t>
  </si>
  <si>
    <t xml:space="preserve">  profit or loss</t>
  </si>
  <si>
    <t xml:space="preserve">Financial assets at fair value  through </t>
  </si>
  <si>
    <t xml:space="preserve"> Other long term liabilities</t>
  </si>
  <si>
    <t xml:space="preserve"> Lease and hire purchase payables</t>
  </si>
  <si>
    <t>Deficit arising on translation</t>
  </si>
  <si>
    <t>CONDENSED CONSOLIDATED INCOME STATEMENT</t>
  </si>
  <si>
    <t>CONDENSED CONSOLIDATED BALANCE SHEET AS AT 30 JUNE 2007</t>
  </si>
  <si>
    <t>(d)</t>
  </si>
  <si>
    <t>(i)</t>
  </si>
  <si>
    <t>(ii)</t>
  </si>
  <si>
    <t xml:space="preserve">       (i)</t>
  </si>
  <si>
    <t>2nd Quarter</t>
  </si>
  <si>
    <t>By Order Of The Board</t>
  </si>
  <si>
    <t>NG SENG NAM</t>
  </si>
  <si>
    <t>Company secretary</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</si>
  <si>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</si>
  <si>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</si>
  <si>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</si>
  <si>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</si>
  <si>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6 Months Period Ended</t>
  </si>
  <si>
    <t>Current year income tax</t>
  </si>
  <si>
    <t>Deferred tax</t>
  </si>
  <si>
    <t>- Malaysian</t>
  </si>
  <si>
    <t xml:space="preserve">- Foreign </t>
  </si>
  <si>
    <t>Profit on Sale of Unquoted Investments or Properties</t>
  </si>
  <si>
    <t>Total disposal ( at disposal value)</t>
  </si>
  <si>
    <t xml:space="preserve"> Australian Dollar</t>
  </si>
  <si>
    <t>Weighted average number of ordinary shares in issue ('000)</t>
  </si>
  <si>
    <t>B12.</t>
  </si>
  <si>
    <t>Segment analysis for the half year ended 30 June 2007 is set out below:</t>
  </si>
  <si>
    <t>MULPHA INTERNATIONAL BHD</t>
  </si>
  <si>
    <t>Half Year</t>
  </si>
  <si>
    <t>Basic earnings per share (sen)</t>
  </si>
  <si>
    <t>Effect of unexercised  warrants ('000)</t>
  </si>
  <si>
    <t>Income tax refund/(paid)</t>
  </si>
  <si>
    <t>Fixed deposits pledged</t>
  </si>
  <si>
    <t xml:space="preserve">     (ii)</t>
  </si>
  <si>
    <t>Investment</t>
  </si>
  <si>
    <t>24 August 2007</t>
  </si>
  <si>
    <t>Net cash generated from/(used in) financing activities</t>
  </si>
  <si>
    <t>Net cash used in investing activities</t>
  </si>
  <si>
    <t>Profit for the period</t>
  </si>
  <si>
    <t>Comparisons With Preceding Quarter's Results</t>
  </si>
  <si>
    <t>Current Year Prospects</t>
  </si>
  <si>
    <t xml:space="preserve"> Tax payables</t>
  </si>
  <si>
    <t>Trade and other receivables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</si>
</sst>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
    <numFmt numFmtId="180" formatCode="#,##0,;[Red]\(#,##0,\)"/>
    <numFmt numFmtId="181" formatCode="#,##0,;[Red]\(#,##0\)"/>
    <numFmt numFmtId="182" formatCode="0.00_);[Red]\(0.00\)"/>
    <numFmt numFmtId="183" formatCode="#,##0,_ ;[Red]\(#,##0,\)\ "/>
    <numFmt numFmtId="184" formatCode="#,##0,_ ;[Red]\-#,##0,\ "/>
    <numFmt numFmtId="185" formatCode="#,##0_ ;[Red]\-#,##0\ "/>
    <numFmt numFmtId="186" formatCode="#,##0.0_);[Red]\(#,##0.0\)"/>
    <numFmt numFmtId="187" formatCode="0.00_)"/>
    <numFmt numFmtId="188" formatCode="#,##0;[Red]\(#,##0\)"/>
    <numFmt numFmtId="189" formatCode="_(* #,##0_);_(* \(#,##0\);_(* &quot;-&quot;??_);_(@_)"/>
    <numFmt numFmtId="190" formatCode="#,##0,;\(#,##0,\);"/>
    <numFmt numFmtId="191" formatCode="#,##0.0,\);\(#,##0,\)"/>
    <numFmt numFmtId="192" formatCode="#,##0,;\(#,##0,\)"/>
    <numFmt numFmtId="193" formatCode="0.0_);[Red]\(0.0\)"/>
    <numFmt numFmtId="194" formatCode="#,##0.0,,;[Red]\(#,##0.0,,\)"/>
    <numFmt numFmtId="195" formatCode="0.0"/>
    <numFmt numFmtId="196" formatCode="0_);[Red]\(0\)"/>
    <numFmt numFmtId="197" formatCode="_(* #,##0.000_);_(* \(#,##0.000\);_(* &quot;-&quot;??_);_(@_)"/>
    <numFmt numFmtId="198" formatCode="_(* #,##0.0_);_(* \(#,##0.0\);_(* &quot;-&quot;??_);_(@_)"/>
    <numFmt numFmtId="199" formatCode="_(* #,##0.0000_);_(* \(#,##0.0000\);_(* &quot;-&quot;??_);_(@_)"/>
    <numFmt numFmtId="200" formatCode="###0;[Red]\(###0\)"/>
    <numFmt numFmtId="201" formatCode="0.000_);[Red]\(0.000\)"/>
    <numFmt numFmtId="202" formatCode="0.000"/>
    <numFmt numFmtId="203" formatCode="#,##0.0;[Red]\-#,##0.0"/>
    <numFmt numFmtId="204" formatCode="_(* #,##0.00000_);_(* \(#,##0.00000\);_(* &quot;-&quot;??_);_(@_)"/>
    <numFmt numFmtId="205" formatCode="_(* #,##0.000000_);_(* \(#,##0.000000\);_(* &quot;-&quot;??_);_(@_)"/>
    <numFmt numFmtId="206" formatCode="_(* #,##0.00_);_(* \(#,##0.00\);_(* &quot;-&quot;_);_(@_)"/>
    <numFmt numFmtId="207" formatCode="0.0000"/>
  </numFmts>
  <fonts count="41">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sz val="10"/>
      <name val="Times New Roman"/>
      <family val="1"/>
    </font>
    <font>
      <b/>
      <sz val="10"/>
      <name val="Times New Roman"/>
      <family val="1"/>
    </font>
    <font>
      <i/>
      <sz val="10"/>
      <name val="Times New Roman"/>
      <family val="1"/>
    </font>
    <font>
      <b/>
      <u val="single"/>
      <sz val="12"/>
      <name val="Times New Roman"/>
      <family val="1"/>
    </font>
    <font>
      <u val="single"/>
      <sz val="12"/>
      <name val="Times New Roman"/>
      <family val="1"/>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i/>
      <sz val="11"/>
      <color indexed="8"/>
      <name val="Times New Roman"/>
      <family val="1"/>
    </font>
    <font>
      <sz val="11"/>
      <color indexed="8"/>
      <name val="Times New Roman"/>
      <family val="1"/>
    </font>
    <font>
      <b/>
      <sz val="20"/>
      <name val="Times New Roman"/>
      <family val="1"/>
    </font>
    <font>
      <b/>
      <u val="single"/>
      <sz val="11"/>
      <name val="Times New Roman"/>
      <family val="1"/>
    </font>
    <font>
      <b/>
      <i/>
      <u val="single"/>
      <sz val="12"/>
      <name val="Times New Roman"/>
      <family val="1"/>
    </font>
    <font>
      <i/>
      <u val="single"/>
      <sz val="12"/>
      <name val="Times New Roman"/>
      <family val="1"/>
    </font>
    <font>
      <u val="single"/>
      <sz val="11"/>
      <name val="Times New Roman"/>
      <family val="1"/>
    </font>
    <font>
      <sz val="11"/>
      <color indexed="10"/>
      <name val="Times New Roman"/>
      <family val="1"/>
    </font>
    <font>
      <sz val="14"/>
      <color indexed="10"/>
      <name val="Times New Roman"/>
      <family val="1"/>
    </font>
    <font>
      <sz val="12"/>
      <color indexed="8"/>
      <name val="Times New Roman"/>
      <family val="1"/>
    </font>
    <font>
      <b/>
      <sz val="12"/>
      <color indexed="8"/>
      <name val="Times New Roman"/>
      <family val="1"/>
    </font>
    <font>
      <b/>
      <sz val="11"/>
      <color indexed="8"/>
      <name val="Times New Roman"/>
      <family val="1"/>
    </font>
    <font>
      <u val="single"/>
      <sz val="11"/>
      <color indexed="8"/>
      <name val="Times New Roman"/>
      <family val="1"/>
    </font>
    <font>
      <u val="single"/>
      <sz val="12"/>
      <color indexed="10"/>
      <name val="Times New Roman"/>
      <family val="1"/>
    </font>
    <font>
      <u val="single"/>
      <sz val="12"/>
      <color indexed="8"/>
      <name val="Times New Roman"/>
      <family val="1"/>
    </font>
    <font>
      <b/>
      <i/>
      <sz val="10"/>
      <name val="Times New Roman"/>
      <family val="1"/>
    </font>
    <font>
      <b/>
      <u val="single"/>
      <sz val="10"/>
      <name val="Times New Roman"/>
      <family val="1"/>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s>
  <borders count="15">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7">
    <xf numFmtId="38"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38" fontId="7" fillId="2" borderId="0" applyNumberFormat="0" applyBorder="0" applyAlignment="0" applyProtection="0"/>
    <xf numFmtId="0" fontId="8" fillId="0" borderId="0" applyNumberFormat="0" applyFill="0" applyBorder="0" applyAlignment="0" applyProtection="0"/>
    <xf numFmtId="10" fontId="7" fillId="3" borderId="1" applyNumberFormat="0" applyBorder="0" applyAlignment="0" applyProtection="0"/>
    <xf numFmtId="187"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10" fillId="4" borderId="0">
      <alignment/>
      <protection/>
    </xf>
  </cellStyleXfs>
  <cellXfs count="315">
    <xf numFmtId="0" fontId="0" fillId="0" borderId="0" xfId="0" applyAlignment="1">
      <alignment/>
    </xf>
    <xf numFmtId="0" fontId="5" fillId="0" borderId="0" xfId="0" applyFont="1" applyAlignment="1">
      <alignment/>
    </xf>
    <xf numFmtId="0" fontId="4" fillId="0" borderId="0" xfId="0" applyFont="1" applyAlignment="1">
      <alignment/>
    </xf>
    <xf numFmtId="0" fontId="4" fillId="0" borderId="0" xfId="0" applyFont="1" applyBorder="1" applyAlignment="1">
      <alignment/>
    </xf>
    <xf numFmtId="0" fontId="16" fillId="0" borderId="0" xfId="0" applyFont="1"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Border="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3" xfId="0" applyFont="1" applyFill="1" applyBorder="1" applyAlignment="1">
      <alignment/>
    </xf>
    <xf numFmtId="0" fontId="4" fillId="0" borderId="4" xfId="0" applyFont="1" applyBorder="1" applyAlignment="1">
      <alignment/>
    </xf>
    <xf numFmtId="0" fontId="4" fillId="0" borderId="3" xfId="0" applyFont="1" applyBorder="1" applyAlignment="1">
      <alignment horizontal="centerContinuous"/>
    </xf>
    <xf numFmtId="0" fontId="4" fillId="0" borderId="5" xfId="0" applyFont="1" applyBorder="1" applyAlignment="1">
      <alignment horizontal="centerContinuous"/>
    </xf>
    <xf numFmtId="0" fontId="4" fillId="0" borderId="3" xfId="0" applyFont="1" applyFill="1" applyBorder="1" applyAlignment="1">
      <alignment horizontal="centerContinuous"/>
    </xf>
    <xf numFmtId="15" fontId="4" fillId="0" borderId="3" xfId="0" applyNumberFormat="1" applyFont="1" applyFill="1" applyBorder="1" applyAlignment="1">
      <alignment horizontal="centerContinuous"/>
    </xf>
    <xf numFmtId="0" fontId="4" fillId="0" borderId="5" xfId="0" applyFont="1" applyFill="1" applyBorder="1" applyAlignment="1">
      <alignment horizontal="centerContinuous"/>
    </xf>
    <xf numFmtId="15" fontId="4" fillId="5" borderId="3" xfId="0" applyNumberFormat="1" applyFont="1" applyFill="1" applyBorder="1" applyAlignment="1">
      <alignment horizontal="centerContinuous"/>
    </xf>
    <xf numFmtId="0" fontId="4" fillId="5" borderId="5" xfId="0" applyFont="1" applyFill="1" applyBorder="1" applyAlignment="1">
      <alignment horizontal="centerContinuous"/>
    </xf>
    <xf numFmtId="0" fontId="4" fillId="0" borderId="5" xfId="0" applyFont="1" applyFill="1" applyBorder="1" applyAlignment="1">
      <alignment horizontal="center"/>
    </xf>
    <xf numFmtId="0" fontId="4" fillId="5" borderId="5" xfId="0" applyFont="1" applyFill="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2" xfId="0" applyFont="1" applyFill="1" applyBorder="1" applyAlignment="1">
      <alignment horizontal="center"/>
    </xf>
    <xf numFmtId="0" fontId="4" fillId="5" borderId="2" xfId="0" applyFont="1" applyFill="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182" fontId="4" fillId="0" borderId="2" xfId="0" applyNumberFormat="1" applyFont="1" applyFill="1" applyBorder="1" applyAlignment="1">
      <alignment/>
    </xf>
    <xf numFmtId="182" fontId="4" fillId="5" borderId="2" xfId="0" applyNumberFormat="1" applyFont="1" applyFill="1" applyBorder="1" applyAlignment="1">
      <alignment/>
    </xf>
    <xf numFmtId="182" fontId="4" fillId="0" borderId="2" xfId="0" applyNumberFormat="1" applyFont="1" applyBorder="1" applyAlignment="1">
      <alignment/>
    </xf>
    <xf numFmtId="0" fontId="4" fillId="0" borderId="4" xfId="0" applyFont="1" applyFill="1" applyBorder="1" applyAlignment="1">
      <alignment/>
    </xf>
    <xf numFmtId="193" fontId="4" fillId="0" borderId="2" xfId="0" applyNumberFormat="1" applyFont="1" applyFill="1" applyBorder="1" applyAlignment="1">
      <alignment/>
    </xf>
    <xf numFmtId="0" fontId="4" fillId="0" borderId="6" xfId="0" applyFont="1" applyBorder="1" applyAlignment="1">
      <alignment/>
    </xf>
    <xf numFmtId="43" fontId="4" fillId="0" borderId="5" xfId="0" applyNumberFormat="1" applyFont="1" applyBorder="1" applyAlignment="1">
      <alignment/>
    </xf>
    <xf numFmtId="182" fontId="4" fillId="0" borderId="5" xfId="0" applyNumberFormat="1" applyFont="1" applyBorder="1" applyAlignment="1">
      <alignment/>
    </xf>
    <xf numFmtId="182" fontId="4" fillId="5" borderId="5" xfId="0" applyNumberFormat="1" applyFont="1" applyFill="1" applyBorder="1" applyAlignment="1">
      <alignment/>
    </xf>
    <xf numFmtId="182" fontId="4" fillId="0" borderId="5" xfId="0" applyNumberFormat="1" applyFont="1" applyFill="1" applyBorder="1" applyAlignment="1">
      <alignment/>
    </xf>
    <xf numFmtId="193" fontId="4" fillId="0" borderId="2" xfId="0" applyNumberFormat="1" applyFont="1" applyBorder="1" applyAlignment="1">
      <alignment/>
    </xf>
    <xf numFmtId="193" fontId="4" fillId="0" borderId="5" xfId="0" applyNumberFormat="1" applyFont="1" applyBorder="1" applyAlignment="1">
      <alignment/>
    </xf>
    <xf numFmtId="194" fontId="4" fillId="0" borderId="5" xfId="0" applyNumberFormat="1" applyFont="1" applyFill="1" applyBorder="1" applyAlignment="1">
      <alignment/>
    </xf>
    <xf numFmtId="194" fontId="4" fillId="5" borderId="5" xfId="0" applyNumberFormat="1" applyFont="1" applyFill="1" applyBorder="1" applyAlignment="1">
      <alignment/>
    </xf>
    <xf numFmtId="193" fontId="4" fillId="5" borderId="5" xfId="0" applyNumberFormat="1" applyFont="1" applyFill="1" applyBorder="1" applyAlignment="1">
      <alignment/>
    </xf>
    <xf numFmtId="0" fontId="5" fillId="0" borderId="4" xfId="0" applyFont="1" applyBorder="1" applyAlignment="1">
      <alignment horizontal="left"/>
    </xf>
    <xf numFmtId="0" fontId="19" fillId="0" borderId="0" xfId="0" applyFont="1" applyAlignment="1">
      <alignment/>
    </xf>
    <xf numFmtId="0" fontId="19" fillId="0" borderId="0" xfId="0" applyFont="1" applyAlignment="1">
      <alignment horizontal="center"/>
    </xf>
    <xf numFmtId="0" fontId="19" fillId="0" borderId="0" xfId="0" applyFont="1" applyFill="1" applyAlignment="1">
      <alignment horizontal="center"/>
    </xf>
    <xf numFmtId="0" fontId="19" fillId="0" borderId="0" xfId="0" applyFont="1" applyBorder="1" applyAlignment="1">
      <alignment horizontal="right"/>
    </xf>
    <xf numFmtId="0" fontId="18" fillId="0" borderId="0" xfId="0" applyFont="1" applyBorder="1" applyAlignment="1">
      <alignment horizontal="centerContinuous" vertical="center"/>
    </xf>
    <xf numFmtId="0" fontId="4" fillId="0" borderId="0" xfId="0" applyFont="1" applyFill="1" applyBorder="1" applyAlignment="1">
      <alignment horizontal="centerContinuous"/>
    </xf>
    <xf numFmtId="0" fontId="20" fillId="0" borderId="0" xfId="0" applyFont="1" applyAlignment="1">
      <alignment horizontal="center"/>
    </xf>
    <xf numFmtId="0" fontId="16" fillId="0" borderId="4" xfId="0" applyFont="1" applyBorder="1" applyAlignment="1">
      <alignment wrapText="1"/>
    </xf>
    <xf numFmtId="196" fontId="4" fillId="0" borderId="2" xfId="0" applyNumberFormat="1" applyFont="1" applyFill="1" applyBorder="1" applyAlignment="1">
      <alignment/>
    </xf>
    <xf numFmtId="196" fontId="4" fillId="0" borderId="2" xfId="0" applyNumberFormat="1" applyFont="1" applyBorder="1" applyAlignment="1">
      <alignment/>
    </xf>
    <xf numFmtId="196" fontId="4" fillId="0" borderId="2" xfId="0" applyNumberFormat="1" applyFont="1" applyFill="1" applyBorder="1" applyAlignment="1">
      <alignment/>
    </xf>
    <xf numFmtId="196" fontId="4" fillId="5" borderId="2" xfId="0" applyNumberFormat="1" applyFont="1" applyFill="1" applyBorder="1" applyAlignment="1">
      <alignment/>
    </xf>
    <xf numFmtId="196" fontId="4" fillId="5" borderId="2" xfId="0" applyNumberFormat="1" applyFont="1" applyFill="1" applyBorder="1" applyAlignment="1">
      <alignment/>
    </xf>
    <xf numFmtId="196" fontId="4" fillId="0" borderId="2" xfId="0" applyNumberFormat="1" applyFont="1" applyBorder="1" applyAlignment="1">
      <alignment/>
    </xf>
    <xf numFmtId="196" fontId="4" fillId="0" borderId="7" xfId="0" applyNumberFormat="1" applyFont="1" applyFill="1" applyBorder="1" applyAlignment="1">
      <alignment/>
    </xf>
    <xf numFmtId="196" fontId="4" fillId="0" borderId="7" xfId="15" applyNumberFormat="1" applyFont="1" applyFill="1" applyBorder="1" applyAlignment="1">
      <alignment/>
    </xf>
    <xf numFmtId="196" fontId="4" fillId="5" borderId="7" xfId="0" applyNumberFormat="1" applyFont="1" applyFill="1" applyBorder="1" applyAlignment="1">
      <alignment/>
    </xf>
    <xf numFmtId="193" fontId="4" fillId="0" borderId="5" xfId="0" applyNumberFormat="1" applyFont="1" applyFill="1" applyBorder="1" applyAlignment="1">
      <alignment/>
    </xf>
    <xf numFmtId="0" fontId="4" fillId="5" borderId="2" xfId="0" applyFont="1" applyFill="1" applyBorder="1" applyAlignment="1">
      <alignment/>
    </xf>
    <xf numFmtId="196" fontId="16" fillId="5" borderId="2" xfId="0" applyNumberFormat="1" applyFont="1" applyFill="1" applyBorder="1" applyAlignment="1">
      <alignment/>
    </xf>
    <xf numFmtId="43" fontId="4" fillId="5" borderId="5" xfId="0" applyNumberFormat="1" applyFont="1" applyFill="1" applyBorder="1" applyAlignment="1">
      <alignment/>
    </xf>
    <xf numFmtId="196" fontId="4" fillId="5" borderId="4" xfId="0" applyNumberFormat="1" applyFont="1" applyFill="1" applyBorder="1" applyAlignment="1">
      <alignment/>
    </xf>
    <xf numFmtId="186" fontId="4" fillId="5" borderId="2" xfId="15" applyNumberFormat="1" applyFont="1" applyFill="1" applyBorder="1" applyAlignment="1">
      <alignment/>
    </xf>
    <xf numFmtId="186" fontId="16" fillId="5" borderId="2" xfId="15" applyNumberFormat="1" applyFont="1" applyFill="1" applyBorder="1" applyAlignment="1">
      <alignment/>
    </xf>
    <xf numFmtId="186" fontId="4" fillId="5" borderId="2" xfId="0" applyNumberFormat="1" applyFont="1" applyFill="1" applyBorder="1" applyAlignment="1">
      <alignment/>
    </xf>
    <xf numFmtId="186" fontId="4" fillId="5" borderId="2" xfId="0" applyNumberFormat="1" applyFont="1" applyFill="1" applyBorder="1" applyAlignment="1">
      <alignment/>
    </xf>
    <xf numFmtId="186" fontId="4" fillId="5" borderId="8" xfId="15" applyNumberFormat="1" applyFont="1" applyFill="1" applyBorder="1" applyAlignment="1">
      <alignment/>
    </xf>
    <xf numFmtId="186" fontId="4" fillId="0" borderId="2" xfId="15" applyNumberFormat="1" applyFont="1" applyFill="1" applyBorder="1" applyAlignment="1">
      <alignment/>
    </xf>
    <xf numFmtId="186" fontId="16" fillId="0" borderId="2" xfId="15" applyNumberFormat="1" applyFont="1" applyFill="1" applyBorder="1" applyAlignment="1">
      <alignment/>
    </xf>
    <xf numFmtId="186" fontId="4" fillId="0" borderId="2" xfId="0" applyNumberFormat="1" applyFont="1" applyFill="1" applyBorder="1" applyAlignment="1">
      <alignment/>
    </xf>
    <xf numFmtId="186" fontId="4" fillId="0" borderId="2" xfId="0" applyNumberFormat="1" applyFont="1" applyBorder="1" applyAlignment="1">
      <alignment/>
    </xf>
    <xf numFmtId="186" fontId="4" fillId="0" borderId="7" xfId="15" applyNumberFormat="1" applyFont="1" applyFill="1" applyBorder="1" applyAlignment="1">
      <alignment/>
    </xf>
    <xf numFmtId="186" fontId="16" fillId="5" borderId="2" xfId="0" applyNumberFormat="1" applyFont="1" applyFill="1" applyBorder="1" applyAlignment="1">
      <alignment/>
    </xf>
    <xf numFmtId="186" fontId="4" fillId="5" borderId="7" xfId="0" applyNumberFormat="1" applyFont="1" applyFill="1" applyBorder="1" applyAlignment="1">
      <alignment/>
    </xf>
    <xf numFmtId="186" fontId="4" fillId="0" borderId="2" xfId="0" applyNumberFormat="1" applyFont="1" applyBorder="1" applyAlignment="1">
      <alignment/>
    </xf>
    <xf numFmtId="186" fontId="16" fillId="0" borderId="2" xfId="0" applyNumberFormat="1" applyFont="1" applyBorder="1" applyAlignment="1">
      <alignment/>
    </xf>
    <xf numFmtId="186" fontId="4" fillId="0" borderId="7" xfId="0" applyNumberFormat="1" applyFont="1" applyFill="1" applyBorder="1" applyAlignment="1">
      <alignment/>
    </xf>
    <xf numFmtId="186" fontId="4" fillId="0" borderId="5" xfId="0" applyNumberFormat="1" applyFont="1" applyBorder="1" applyAlignment="1">
      <alignment/>
    </xf>
    <xf numFmtId="186" fontId="16" fillId="0" borderId="2" xfId="0" applyNumberFormat="1" applyFont="1" applyFill="1" applyBorder="1" applyAlignment="1">
      <alignment/>
    </xf>
    <xf numFmtId="186" fontId="4" fillId="0" borderId="2" xfId="0" applyNumberFormat="1" applyFont="1" applyFill="1" applyBorder="1" applyAlignment="1">
      <alignment/>
    </xf>
    <xf numFmtId="186" fontId="4" fillId="0" borderId="7" xfId="0" applyNumberFormat="1" applyFont="1" applyBorder="1" applyAlignment="1">
      <alignment/>
    </xf>
    <xf numFmtId="0" fontId="21" fillId="0" borderId="0" xfId="0" applyFont="1" applyAlignment="1">
      <alignment/>
    </xf>
    <xf numFmtId="0" fontId="5" fillId="0" borderId="4" xfId="0" applyFont="1" applyBorder="1" applyAlignment="1">
      <alignment/>
    </xf>
    <xf numFmtId="0" fontId="5" fillId="0" borderId="3" xfId="0" applyFont="1" applyBorder="1" applyAlignment="1">
      <alignment horizontal="centerContinuous"/>
    </xf>
    <xf numFmtId="0" fontId="5" fillId="0" borderId="5" xfId="0" applyFont="1" applyBorder="1" applyAlignment="1">
      <alignment horizontal="centerContinuous"/>
    </xf>
    <xf numFmtId="0" fontId="5" fillId="0" borderId="3" xfId="0" applyFont="1" applyFill="1" applyBorder="1" applyAlignment="1">
      <alignment horizontal="centerContinuous"/>
    </xf>
    <xf numFmtId="186" fontId="4" fillId="0" borderId="0" xfId="0" applyNumberFormat="1" applyFont="1" applyAlignment="1">
      <alignment/>
    </xf>
    <xf numFmtId="189" fontId="4" fillId="0" borderId="0" xfId="15" applyNumberFormat="1" applyFont="1" applyFill="1" applyAlignment="1">
      <alignment/>
    </xf>
    <xf numFmtId="41" fontId="4" fillId="0" borderId="0" xfId="0" applyNumberFormat="1" applyFont="1" applyFill="1" applyAlignment="1">
      <alignment/>
    </xf>
    <xf numFmtId="0" fontId="23" fillId="0" borderId="3" xfId="0" applyFont="1" applyBorder="1" applyAlignment="1">
      <alignment horizontal="centerContinuous"/>
    </xf>
    <xf numFmtId="196" fontId="16" fillId="5" borderId="2" xfId="0" applyNumberFormat="1" applyFont="1" applyFill="1" applyBorder="1" applyAlignment="1">
      <alignment horizontal="right"/>
    </xf>
    <xf numFmtId="196" fontId="17" fillId="0" borderId="4" xfId="0" applyNumberFormat="1" applyFont="1" applyFill="1" applyBorder="1" applyAlignment="1">
      <alignment horizontal="right"/>
    </xf>
    <xf numFmtId="196" fontId="4" fillId="0" borderId="2" xfId="0" applyNumberFormat="1" applyFont="1" applyFill="1" applyBorder="1" applyAlignment="1">
      <alignment horizontal="right"/>
    </xf>
    <xf numFmtId="196" fontId="4" fillId="0" borderId="7" xfId="15" applyNumberFormat="1" applyFont="1" applyFill="1" applyBorder="1" applyAlignment="1">
      <alignment horizontal="right"/>
    </xf>
    <xf numFmtId="196" fontId="4" fillId="5" borderId="2" xfId="0" applyNumberFormat="1" applyFont="1" applyFill="1" applyBorder="1" applyAlignment="1">
      <alignment horizontal="right"/>
    </xf>
    <xf numFmtId="196" fontId="4" fillId="0" borderId="2" xfId="0" applyNumberFormat="1" applyFont="1" applyBorder="1" applyAlignment="1">
      <alignment horizontal="right"/>
    </xf>
    <xf numFmtId="38" fontId="11" fillId="0" borderId="0" xfId="0" applyFont="1" applyAlignment="1">
      <alignment/>
    </xf>
    <xf numFmtId="38" fontId="26" fillId="0" borderId="0" xfId="0" applyFont="1" applyAlignment="1">
      <alignment horizontal="left"/>
    </xf>
    <xf numFmtId="38" fontId="19" fillId="0" borderId="0" xfId="0" applyFont="1" applyAlignment="1">
      <alignment horizontal="center"/>
    </xf>
    <xf numFmtId="38" fontId="19" fillId="0" borderId="0" xfId="0" applyFont="1" applyAlignment="1">
      <alignment/>
    </xf>
    <xf numFmtId="38" fontId="11" fillId="0" borderId="0" xfId="0" applyFont="1" applyAlignment="1">
      <alignment/>
    </xf>
    <xf numFmtId="38" fontId="27" fillId="0" borderId="0" xfId="0" applyFont="1" applyAlignment="1">
      <alignment/>
    </xf>
    <xf numFmtId="38" fontId="19" fillId="0" borderId="0" xfId="0" applyFont="1" applyAlignment="1">
      <alignment/>
    </xf>
    <xf numFmtId="38" fontId="21" fillId="0" borderId="0" xfId="0" applyFont="1" applyAlignment="1">
      <alignment horizontal="right"/>
    </xf>
    <xf numFmtId="38" fontId="4" fillId="0" borderId="0" xfId="0" applyFont="1" applyAlignment="1">
      <alignment/>
    </xf>
    <xf numFmtId="38" fontId="5" fillId="0" borderId="0" xfId="0" applyFont="1" applyAlignment="1">
      <alignment horizontal="right"/>
    </xf>
    <xf numFmtId="38" fontId="4" fillId="0" borderId="0" xfId="0" applyFont="1" applyAlignment="1">
      <alignment horizontal="center"/>
    </xf>
    <xf numFmtId="38" fontId="18" fillId="0" borderId="3" xfId="0" applyFont="1" applyBorder="1" applyAlignment="1">
      <alignment horizontal="center"/>
    </xf>
    <xf numFmtId="38" fontId="5" fillId="0" borderId="3" xfId="0" applyFont="1" applyBorder="1" applyAlignment="1">
      <alignment horizontal="right"/>
    </xf>
    <xf numFmtId="38" fontId="5" fillId="0" borderId="3" xfId="0" applyFont="1" applyBorder="1" applyAlignment="1" quotePrefix="1">
      <alignment horizontal="right"/>
    </xf>
    <xf numFmtId="38" fontId="16" fillId="0" borderId="0" xfId="0" applyFont="1" applyAlignment="1">
      <alignment horizontal="center"/>
    </xf>
    <xf numFmtId="38" fontId="4" fillId="0" borderId="0" xfId="0" applyFont="1" applyAlignment="1">
      <alignment horizontal="right"/>
    </xf>
    <xf numFmtId="38" fontId="14" fillId="0" borderId="0" xfId="0" applyFont="1" applyAlignment="1">
      <alignment/>
    </xf>
    <xf numFmtId="38" fontId="28" fillId="0" borderId="0" xfId="0" applyFont="1" applyAlignment="1">
      <alignment horizontal="center"/>
    </xf>
    <xf numFmtId="189" fontId="5" fillId="0" borderId="0" xfId="15" applyNumberFormat="1" applyFont="1" applyAlignment="1">
      <alignment/>
    </xf>
    <xf numFmtId="189" fontId="4" fillId="0" borderId="0" xfId="15" applyNumberFormat="1" applyFont="1" applyAlignment="1">
      <alignment/>
    </xf>
    <xf numFmtId="38" fontId="5" fillId="0" borderId="0" xfId="0" applyFont="1" applyAlignment="1">
      <alignment vertical="center"/>
    </xf>
    <xf numFmtId="38" fontId="5" fillId="0" borderId="0" xfId="0" applyFont="1" applyAlignment="1">
      <alignment horizontal="center" vertical="center"/>
    </xf>
    <xf numFmtId="38" fontId="5" fillId="0" borderId="0" xfId="0" applyFont="1" applyAlignment="1">
      <alignment/>
    </xf>
    <xf numFmtId="38" fontId="17" fillId="0" borderId="0" xfId="0" applyFont="1" applyAlignment="1">
      <alignment/>
    </xf>
    <xf numFmtId="189" fontId="5" fillId="0" borderId="9" xfId="15" applyNumberFormat="1" applyFont="1" applyBorder="1" applyAlignment="1">
      <alignment vertical="center"/>
    </xf>
    <xf numFmtId="189" fontId="4" fillId="0" borderId="9" xfId="15" applyNumberFormat="1" applyFont="1" applyBorder="1" applyAlignment="1">
      <alignment vertical="center"/>
    </xf>
    <xf numFmtId="189" fontId="5" fillId="0" borderId="0" xfId="15" applyNumberFormat="1" applyFont="1" applyAlignment="1">
      <alignment vertical="center"/>
    </xf>
    <xf numFmtId="189" fontId="4" fillId="0" borderId="0" xfId="15" applyNumberFormat="1" applyFont="1" applyBorder="1" applyAlignment="1">
      <alignment vertical="center"/>
    </xf>
    <xf numFmtId="189" fontId="4" fillId="0" borderId="3" xfId="15" applyNumberFormat="1" applyFont="1" applyBorder="1" applyAlignment="1">
      <alignment/>
    </xf>
    <xf numFmtId="189" fontId="5" fillId="0" borderId="0" xfId="15" applyNumberFormat="1" applyFont="1" applyBorder="1" applyAlignment="1">
      <alignment vertical="center"/>
    </xf>
    <xf numFmtId="38" fontId="4" fillId="0" borderId="0" xfId="0" applyFont="1" applyAlignment="1">
      <alignment vertical="center"/>
    </xf>
    <xf numFmtId="189" fontId="5" fillId="0" borderId="3" xfId="15" applyNumberFormat="1" applyFont="1" applyBorder="1" applyAlignment="1">
      <alignment vertical="center"/>
    </xf>
    <xf numFmtId="189" fontId="4" fillId="0" borderId="3" xfId="15" applyNumberFormat="1" applyFont="1" applyBorder="1" applyAlignment="1">
      <alignment vertical="center"/>
    </xf>
    <xf numFmtId="38" fontId="5" fillId="0" borderId="0" xfId="0" applyFont="1" applyAlignment="1">
      <alignment horizontal="center"/>
    </xf>
    <xf numFmtId="189" fontId="5" fillId="0" borderId="0" xfId="15" applyNumberFormat="1" applyFont="1" applyBorder="1" applyAlignment="1">
      <alignment/>
    </xf>
    <xf numFmtId="43" fontId="5" fillId="0" borderId="10" xfId="15" applyFont="1" applyBorder="1" applyAlignment="1">
      <alignment vertical="center"/>
    </xf>
    <xf numFmtId="43" fontId="17" fillId="0" borderId="0" xfId="15" applyFont="1" applyAlignment="1">
      <alignment/>
    </xf>
    <xf numFmtId="43" fontId="4" fillId="0" borderId="10" xfId="15" applyFont="1" applyBorder="1" applyAlignment="1">
      <alignment vertical="center"/>
    </xf>
    <xf numFmtId="38" fontId="16" fillId="0" borderId="0" xfId="0" applyFont="1" applyAlignment="1" quotePrefix="1">
      <alignment vertical="justify"/>
    </xf>
    <xf numFmtId="189" fontId="4" fillId="0" borderId="0" xfId="0" applyNumberFormat="1" applyFont="1" applyAlignment="1">
      <alignment/>
    </xf>
    <xf numFmtId="38" fontId="19" fillId="0" borderId="0" xfId="0" applyFont="1" applyBorder="1" applyAlignment="1">
      <alignment/>
    </xf>
    <xf numFmtId="38" fontId="4" fillId="0" borderId="0" xfId="0" applyFont="1" applyBorder="1" applyAlignment="1">
      <alignment/>
    </xf>
    <xf numFmtId="38" fontId="4" fillId="0" borderId="0" xfId="0" applyFont="1" applyBorder="1" applyAlignment="1">
      <alignment horizontal="center"/>
    </xf>
    <xf numFmtId="38" fontId="5" fillId="0" borderId="0" xfId="0" applyFont="1" applyBorder="1" applyAlignment="1" quotePrefix="1">
      <alignment horizontal="right"/>
    </xf>
    <xf numFmtId="38" fontId="4" fillId="0" borderId="0" xfId="0" applyFont="1" applyBorder="1" applyAlignment="1">
      <alignment horizontal="right"/>
    </xf>
    <xf numFmtId="189" fontId="4" fillId="0" borderId="0" xfId="15" applyNumberFormat="1" applyFont="1" applyBorder="1" applyAlignment="1">
      <alignment/>
    </xf>
    <xf numFmtId="38" fontId="5" fillId="0" borderId="0" xfId="0" applyFont="1" applyBorder="1" applyAlignment="1">
      <alignment/>
    </xf>
    <xf numFmtId="189" fontId="4" fillId="0" borderId="0" xfId="0" applyNumberFormat="1" applyFont="1" applyBorder="1" applyAlignment="1">
      <alignment/>
    </xf>
    <xf numFmtId="38" fontId="11" fillId="0" borderId="0" xfId="0" applyFont="1" applyAlignment="1">
      <alignment horizontal="center"/>
    </xf>
    <xf numFmtId="14" fontId="5" fillId="0" borderId="3" xfId="0" applyNumberFormat="1" applyFont="1" applyBorder="1" applyAlignment="1">
      <alignment horizontal="right"/>
    </xf>
    <xf numFmtId="14" fontId="5" fillId="0" borderId="0" xfId="0" applyNumberFormat="1" applyFont="1" applyBorder="1" applyAlignment="1" quotePrefix="1">
      <alignment horizontal="right"/>
    </xf>
    <xf numFmtId="38" fontId="16" fillId="0" borderId="0" xfId="0" applyFont="1" applyAlignment="1">
      <alignment/>
    </xf>
    <xf numFmtId="189" fontId="22" fillId="0" borderId="0" xfId="15" applyNumberFormat="1" applyFont="1" applyBorder="1" applyAlignment="1">
      <alignment horizontal="right"/>
    </xf>
    <xf numFmtId="38" fontId="22" fillId="0" borderId="0" xfId="0" applyFont="1" applyBorder="1" applyAlignment="1">
      <alignment/>
    </xf>
    <xf numFmtId="41" fontId="5" fillId="0" borderId="0" xfId="0" applyNumberFormat="1" applyFont="1" applyBorder="1" applyAlignment="1">
      <alignment/>
    </xf>
    <xf numFmtId="41" fontId="22" fillId="0" borderId="0" xfId="0" applyNumberFormat="1" applyFont="1" applyBorder="1" applyAlignment="1">
      <alignment/>
    </xf>
    <xf numFmtId="41" fontId="4" fillId="0" borderId="0" xfId="0" applyNumberFormat="1" applyFont="1" applyBorder="1" applyAlignment="1">
      <alignment/>
    </xf>
    <xf numFmtId="41" fontId="17" fillId="0" borderId="0" xfId="0" applyNumberFormat="1" applyFont="1" applyBorder="1" applyAlignment="1">
      <alignment/>
    </xf>
    <xf numFmtId="41" fontId="5" fillId="0" borderId="3" xfId="0" applyNumberFormat="1" applyFont="1" applyBorder="1" applyAlignment="1">
      <alignment/>
    </xf>
    <xf numFmtId="41" fontId="4" fillId="0" borderId="3" xfId="0" applyNumberFormat="1" applyFont="1" applyBorder="1" applyAlignment="1">
      <alignment/>
    </xf>
    <xf numFmtId="41" fontId="5" fillId="0" borderId="0" xfId="0" applyNumberFormat="1" applyFont="1" applyAlignment="1">
      <alignment/>
    </xf>
    <xf numFmtId="41" fontId="4" fillId="0" borderId="0" xfId="0" applyNumberFormat="1" applyFont="1" applyAlignment="1">
      <alignment/>
    </xf>
    <xf numFmtId="41" fontId="17" fillId="0" borderId="0" xfId="0" applyNumberFormat="1" applyFont="1" applyAlignment="1">
      <alignment/>
    </xf>
    <xf numFmtId="38" fontId="4" fillId="0" borderId="0" xfId="0" applyFont="1" applyAlignment="1" quotePrefix="1">
      <alignment/>
    </xf>
    <xf numFmtId="37" fontId="5" fillId="0" borderId="0" xfId="0" applyNumberFormat="1" applyFont="1" applyAlignment="1">
      <alignment/>
    </xf>
    <xf numFmtId="37" fontId="22" fillId="0" borderId="0" xfId="0" applyNumberFormat="1" applyFont="1" applyAlignment="1">
      <alignment/>
    </xf>
    <xf numFmtId="37" fontId="4" fillId="0" borderId="0" xfId="0" applyNumberFormat="1" applyFont="1" applyAlignment="1">
      <alignment/>
    </xf>
    <xf numFmtId="37" fontId="17" fillId="0" borderId="0" xfId="0" applyNumberFormat="1" applyFont="1" applyAlignment="1">
      <alignment/>
    </xf>
    <xf numFmtId="43" fontId="22" fillId="0" borderId="0" xfId="15" applyFont="1" applyAlignment="1">
      <alignment/>
    </xf>
    <xf numFmtId="206" fontId="5" fillId="0" borderId="0" xfId="0" applyNumberFormat="1" applyFont="1" applyBorder="1" applyAlignment="1">
      <alignment/>
    </xf>
    <xf numFmtId="206" fontId="4" fillId="0" borderId="0" xfId="0" applyNumberFormat="1" applyFont="1" applyBorder="1" applyAlignment="1">
      <alignment/>
    </xf>
    <xf numFmtId="206" fontId="22" fillId="0" borderId="0" xfId="0" applyNumberFormat="1" applyFont="1" applyBorder="1" applyAlignment="1">
      <alignment/>
    </xf>
    <xf numFmtId="206" fontId="5" fillId="0" borderId="10" xfId="0" applyNumberFormat="1" applyFont="1" applyBorder="1" applyAlignment="1" quotePrefix="1">
      <alignment horizontal="right"/>
    </xf>
    <xf numFmtId="206" fontId="5" fillId="0" borderId="0" xfId="0" applyNumberFormat="1" applyFont="1" applyBorder="1" applyAlignment="1" quotePrefix="1">
      <alignment horizontal="right"/>
    </xf>
    <xf numFmtId="206" fontId="4" fillId="0" borderId="10" xfId="0" applyNumberFormat="1" applyFont="1" applyBorder="1" applyAlignment="1" quotePrefix="1">
      <alignment horizontal="right"/>
    </xf>
    <xf numFmtId="206" fontId="4" fillId="0" borderId="0" xfId="0" applyNumberFormat="1" applyFont="1" applyBorder="1" applyAlignment="1">
      <alignment horizontal="right"/>
    </xf>
    <xf numFmtId="206" fontId="22" fillId="0" borderId="0" xfId="0" applyNumberFormat="1" applyFont="1" applyBorder="1" applyAlignment="1" quotePrefix="1">
      <alignment horizontal="right"/>
    </xf>
    <xf numFmtId="206" fontId="4" fillId="0" borderId="10" xfId="0" applyNumberFormat="1" applyFont="1" applyBorder="1" applyAlignment="1">
      <alignment horizontal="right"/>
    </xf>
    <xf numFmtId="206" fontId="4" fillId="0" borderId="0" xfId="0" applyNumberFormat="1" applyFont="1" applyBorder="1" applyAlignment="1" quotePrefix="1">
      <alignment horizontal="right"/>
    </xf>
    <xf numFmtId="206" fontId="17" fillId="0" borderId="0" xfId="0" applyNumberFormat="1" applyFont="1" applyBorder="1" applyAlignment="1">
      <alignment horizontal="right"/>
    </xf>
    <xf numFmtId="37" fontId="4" fillId="0" borderId="0" xfId="0" applyNumberFormat="1" applyFont="1" applyBorder="1" applyAlignment="1">
      <alignment/>
    </xf>
    <xf numFmtId="38" fontId="16" fillId="0" borderId="0" xfId="0" applyFont="1" applyAlignment="1">
      <alignment vertical="justify"/>
    </xf>
    <xf numFmtId="3" fontId="4" fillId="0" borderId="0" xfId="0" applyNumberFormat="1" applyFont="1" applyAlignment="1">
      <alignment/>
    </xf>
    <xf numFmtId="3" fontId="11" fillId="0" borderId="0" xfId="0" applyNumberFormat="1" applyFont="1" applyAlignment="1">
      <alignment/>
    </xf>
    <xf numFmtId="38" fontId="15" fillId="0" borderId="0" xfId="0" applyFont="1" applyAlignment="1">
      <alignment/>
    </xf>
    <xf numFmtId="38" fontId="29" fillId="0" borderId="0" xfId="0" applyFont="1" applyAlignment="1">
      <alignment horizontal="right"/>
    </xf>
    <xf numFmtId="38" fontId="4" fillId="0" borderId="0" xfId="0" applyFont="1" applyBorder="1" applyAlignment="1">
      <alignment/>
    </xf>
    <xf numFmtId="38" fontId="16" fillId="0" borderId="0" xfId="0" applyFont="1" applyBorder="1" applyAlignment="1">
      <alignment/>
    </xf>
    <xf numFmtId="38" fontId="16" fillId="0" borderId="0" xfId="0" applyFont="1" applyAlignment="1">
      <alignment horizontal="left"/>
    </xf>
    <xf numFmtId="38" fontId="4" fillId="0" borderId="3" xfId="0" applyFont="1" applyBorder="1" applyAlignment="1">
      <alignment horizontal="right"/>
    </xf>
    <xf numFmtId="41" fontId="4" fillId="0" borderId="0" xfId="15" applyNumberFormat="1" applyFont="1" applyBorder="1" applyAlignment="1">
      <alignment/>
    </xf>
    <xf numFmtId="41" fontId="4" fillId="0" borderId="0" xfId="15" applyNumberFormat="1" applyFont="1" applyFill="1" applyBorder="1" applyAlignment="1">
      <alignment/>
    </xf>
    <xf numFmtId="41" fontId="4" fillId="0" borderId="0" xfId="15" applyNumberFormat="1" applyFont="1" applyAlignment="1">
      <alignment/>
    </xf>
    <xf numFmtId="41" fontId="4" fillId="0" borderId="0" xfId="15" applyNumberFormat="1" applyFont="1" applyFill="1" applyAlignment="1">
      <alignment/>
    </xf>
    <xf numFmtId="41" fontId="5" fillId="0" borderId="11" xfId="15" applyNumberFormat="1" applyFont="1" applyBorder="1" applyAlignment="1">
      <alignment/>
    </xf>
    <xf numFmtId="41" fontId="5" fillId="0" borderId="0" xfId="15" applyNumberFormat="1" applyFont="1" applyBorder="1" applyAlignment="1">
      <alignment/>
    </xf>
    <xf numFmtId="41" fontId="17" fillId="0" borderId="0" xfId="15" applyNumberFormat="1" applyFont="1" applyBorder="1" applyAlignment="1">
      <alignment/>
    </xf>
    <xf numFmtId="41" fontId="17" fillId="0" borderId="0" xfId="15" applyNumberFormat="1" applyFont="1" applyFill="1" applyBorder="1" applyAlignment="1">
      <alignment/>
    </xf>
    <xf numFmtId="41" fontId="4" fillId="0" borderId="11" xfId="15" applyNumberFormat="1" applyFont="1" applyBorder="1" applyAlignment="1">
      <alignment/>
    </xf>
    <xf numFmtId="41" fontId="4" fillId="0" borderId="11" xfId="0" applyNumberFormat="1" applyFont="1" applyBorder="1" applyAlignment="1">
      <alignment/>
    </xf>
    <xf numFmtId="38" fontId="16" fillId="0" borderId="0" xfId="0" applyFont="1" applyBorder="1" applyAlignment="1">
      <alignment vertical="justify"/>
    </xf>
    <xf numFmtId="37" fontId="4" fillId="0" borderId="0" xfId="15" applyNumberFormat="1" applyFont="1" applyBorder="1" applyAlignment="1">
      <alignment/>
    </xf>
    <xf numFmtId="37" fontId="19" fillId="0" borderId="0" xfId="15" applyNumberFormat="1" applyFont="1" applyBorder="1" applyAlignment="1">
      <alignment/>
    </xf>
    <xf numFmtId="37" fontId="19" fillId="0" borderId="0" xfId="0" applyNumberFormat="1" applyFont="1" applyAlignment="1">
      <alignment/>
    </xf>
    <xf numFmtId="41" fontId="19" fillId="0" borderId="0" xfId="0" applyNumberFormat="1" applyFont="1" applyAlignment="1">
      <alignment/>
    </xf>
    <xf numFmtId="38" fontId="30" fillId="0" borderId="0" xfId="0" applyFont="1" applyBorder="1" applyAlignment="1">
      <alignment/>
    </xf>
    <xf numFmtId="38" fontId="19" fillId="0" borderId="0" xfId="0" applyFont="1" applyBorder="1" applyAlignment="1">
      <alignment vertical="center"/>
    </xf>
    <xf numFmtId="189" fontId="19" fillId="0" borderId="0" xfId="15" applyNumberFormat="1" applyFont="1" applyBorder="1" applyAlignment="1">
      <alignment vertical="center"/>
    </xf>
    <xf numFmtId="189" fontId="19" fillId="0" borderId="0" xfId="15" applyNumberFormat="1" applyFont="1" applyBorder="1" applyAlignment="1">
      <alignment/>
    </xf>
    <xf numFmtId="199" fontId="19" fillId="0" borderId="0" xfId="15" applyNumberFormat="1" applyFont="1" applyBorder="1" applyAlignment="1">
      <alignment vertical="center"/>
    </xf>
    <xf numFmtId="189" fontId="5" fillId="0" borderId="0" xfId="0" applyNumberFormat="1" applyFont="1" applyAlignment="1">
      <alignment/>
    </xf>
    <xf numFmtId="189" fontId="5" fillId="0" borderId="0" xfId="0" applyNumberFormat="1" applyFont="1" applyAlignment="1">
      <alignment horizontal="right"/>
    </xf>
    <xf numFmtId="189" fontId="4" fillId="0" borderId="0" xfId="0" applyNumberFormat="1" applyFont="1" applyAlignment="1">
      <alignment horizontal="center"/>
    </xf>
    <xf numFmtId="189" fontId="4" fillId="0" borderId="0" xfId="0" applyNumberFormat="1" applyFont="1" applyAlignment="1">
      <alignment horizontal="right"/>
    </xf>
    <xf numFmtId="189" fontId="5" fillId="0" borderId="3" xfId="0" applyNumberFormat="1" applyFont="1" applyBorder="1" applyAlignment="1">
      <alignment horizontal="right"/>
    </xf>
    <xf numFmtId="189" fontId="17" fillId="0" borderId="0" xfId="0" applyNumberFormat="1" applyFont="1" applyAlignment="1">
      <alignment/>
    </xf>
    <xf numFmtId="189" fontId="4" fillId="0" borderId="3" xfId="0" applyNumberFormat="1" applyFont="1" applyBorder="1" applyAlignment="1">
      <alignment/>
    </xf>
    <xf numFmtId="189" fontId="17" fillId="0" borderId="0" xfId="0" applyNumberFormat="1" applyFont="1" applyBorder="1" applyAlignment="1">
      <alignment/>
    </xf>
    <xf numFmtId="189" fontId="5" fillId="0" borderId="3" xfId="15" applyNumberFormat="1" applyFont="1" applyBorder="1" applyAlignment="1">
      <alignment/>
    </xf>
    <xf numFmtId="189" fontId="19" fillId="0" borderId="0" xfId="0" applyNumberFormat="1" applyFont="1" applyAlignment="1">
      <alignment/>
    </xf>
    <xf numFmtId="38" fontId="13" fillId="0" borderId="0" xfId="0" applyFont="1" applyAlignment="1">
      <alignment vertical="justify"/>
    </xf>
    <xf numFmtId="38" fontId="21" fillId="0" borderId="0" xfId="0" applyFont="1" applyAlignment="1">
      <alignment vertical="center"/>
    </xf>
    <xf numFmtId="189" fontId="21" fillId="0" borderId="0" xfId="15" applyNumberFormat="1" applyFont="1" applyBorder="1" applyAlignment="1">
      <alignment vertical="center"/>
    </xf>
    <xf numFmtId="189" fontId="11" fillId="0" borderId="0" xfId="0" applyNumberFormat="1" applyFont="1" applyAlignment="1">
      <alignment/>
    </xf>
    <xf numFmtId="189" fontId="21" fillId="0" borderId="0" xfId="0" applyNumberFormat="1" applyFont="1" applyBorder="1" applyAlignment="1">
      <alignment/>
    </xf>
    <xf numFmtId="189" fontId="12" fillId="0" borderId="0" xfId="0" applyNumberFormat="1" applyFont="1" applyBorder="1" applyAlignment="1">
      <alignment/>
    </xf>
    <xf numFmtId="189" fontId="12" fillId="0" borderId="0" xfId="0" applyNumberFormat="1" applyFont="1" applyAlignment="1">
      <alignment/>
    </xf>
    <xf numFmtId="38" fontId="4" fillId="0" borderId="3" xfId="0" applyFont="1" applyBorder="1" applyAlignment="1">
      <alignment/>
    </xf>
    <xf numFmtId="38" fontId="21" fillId="0" borderId="0" xfId="0" applyFont="1" applyAlignment="1">
      <alignment/>
    </xf>
    <xf numFmtId="189" fontId="4" fillId="0" borderId="12" xfId="15" applyNumberFormat="1" applyFont="1" applyBorder="1" applyAlignment="1">
      <alignment/>
    </xf>
    <xf numFmtId="38" fontId="5" fillId="0" borderId="0" xfId="0" applyFont="1" applyAlignment="1">
      <alignment/>
    </xf>
    <xf numFmtId="38" fontId="4" fillId="0" borderId="12" xfId="0" applyFont="1" applyBorder="1" applyAlignment="1">
      <alignment/>
    </xf>
    <xf numFmtId="43" fontId="4" fillId="0" borderId="12" xfId="15" applyFont="1" applyBorder="1" applyAlignment="1">
      <alignment/>
    </xf>
    <xf numFmtId="43" fontId="4" fillId="0" borderId="0" xfId="15" applyFont="1" applyBorder="1" applyAlignment="1">
      <alignment/>
    </xf>
    <xf numFmtId="189" fontId="4" fillId="0" borderId="0" xfId="15" applyNumberFormat="1" applyFont="1" applyBorder="1" applyAlignment="1">
      <alignment horizontal="center"/>
    </xf>
    <xf numFmtId="189" fontId="5" fillId="0" borderId="0" xfId="15" applyNumberFormat="1" applyFont="1" applyFill="1" applyAlignment="1">
      <alignment/>
    </xf>
    <xf numFmtId="41" fontId="5" fillId="0" borderId="10" xfId="0" applyNumberFormat="1" applyFont="1" applyBorder="1" applyAlignment="1">
      <alignment/>
    </xf>
    <xf numFmtId="41" fontId="4" fillId="0" borderId="10" xfId="0" applyNumberFormat="1" applyFont="1" applyBorder="1" applyAlignment="1">
      <alignment/>
    </xf>
    <xf numFmtId="37" fontId="5" fillId="0" borderId="10" xfId="0" applyNumberFormat="1" applyFont="1" applyBorder="1" applyAlignment="1">
      <alignment/>
    </xf>
    <xf numFmtId="37" fontId="4" fillId="0" borderId="10" xfId="0" applyNumberFormat="1" applyFont="1" applyBorder="1" applyAlignment="1">
      <alignment/>
    </xf>
    <xf numFmtId="37" fontId="5" fillId="0" borderId="0" xfId="0" applyNumberFormat="1" applyFont="1" applyBorder="1" applyAlignment="1">
      <alignment/>
    </xf>
    <xf numFmtId="37" fontId="22" fillId="0" borderId="0" xfId="0" applyNumberFormat="1" applyFont="1" applyBorder="1" applyAlignment="1">
      <alignment/>
    </xf>
    <xf numFmtId="37" fontId="17" fillId="0" borderId="0" xfId="0" applyNumberFormat="1" applyFont="1" applyBorder="1" applyAlignment="1">
      <alignment/>
    </xf>
    <xf numFmtId="37" fontId="5" fillId="0" borderId="3" xfId="0" applyNumberFormat="1" applyFont="1" applyBorder="1" applyAlignment="1">
      <alignment/>
    </xf>
    <xf numFmtId="37" fontId="4" fillId="0" borderId="3" xfId="0" applyNumberFormat="1" applyFont="1" applyBorder="1" applyAlignment="1">
      <alignment/>
    </xf>
    <xf numFmtId="14" fontId="5" fillId="0" borderId="3" xfId="0" applyNumberFormat="1" applyFont="1" applyBorder="1" applyAlignment="1" quotePrefix="1">
      <alignment horizontal="right"/>
    </xf>
    <xf numFmtId="189" fontId="5" fillId="0" borderId="0" xfId="15" applyNumberFormat="1" applyFont="1" applyBorder="1" applyAlignment="1">
      <alignment horizontal="right"/>
    </xf>
    <xf numFmtId="189" fontId="4" fillId="0" borderId="0" xfId="15" applyNumberFormat="1" applyFont="1" applyBorder="1" applyAlignment="1">
      <alignment horizontal="right"/>
    </xf>
    <xf numFmtId="38" fontId="17" fillId="0" borderId="0" xfId="0" applyFont="1" applyBorder="1" applyAlignment="1">
      <alignment horizontal="center"/>
    </xf>
    <xf numFmtId="38" fontId="13" fillId="0" borderId="0" xfId="0" applyFont="1" applyAlignment="1">
      <alignment/>
    </xf>
    <xf numFmtId="38" fontId="39" fillId="0" borderId="0" xfId="0" applyFont="1" applyAlignment="1">
      <alignment/>
    </xf>
    <xf numFmtId="189" fontId="5" fillId="0" borderId="9" xfId="15" applyNumberFormat="1" applyFont="1" applyBorder="1" applyAlignment="1">
      <alignment/>
    </xf>
    <xf numFmtId="189" fontId="4" fillId="0" borderId="9" xfId="15" applyNumberFormat="1" applyFont="1" applyBorder="1" applyAlignment="1">
      <alignment/>
    </xf>
    <xf numFmtId="189" fontId="4" fillId="0" borderId="12" xfId="15" applyNumberFormat="1" applyFont="1" applyBorder="1" applyAlignment="1">
      <alignment vertical="center"/>
    </xf>
    <xf numFmtId="189" fontId="5" fillId="0" borderId="12" xfId="15" applyNumberFormat="1" applyFont="1" applyBorder="1" applyAlignment="1">
      <alignment vertical="center"/>
    </xf>
    <xf numFmtId="189" fontId="5" fillId="0" borderId="9" xfId="15" applyNumberFormat="1" applyFont="1" applyFill="1" applyBorder="1" applyAlignment="1">
      <alignment/>
    </xf>
    <xf numFmtId="189" fontId="5" fillId="0" borderId="12" xfId="15" applyNumberFormat="1" applyFont="1" applyBorder="1" applyAlignment="1">
      <alignment/>
    </xf>
    <xf numFmtId="38" fontId="12" fillId="0" borderId="0" xfId="0" applyFont="1" applyAlignment="1">
      <alignment/>
    </xf>
    <xf numFmtId="41" fontId="4" fillId="0" borderId="9" xfId="15" applyNumberFormat="1" applyFont="1" applyBorder="1" applyAlignment="1">
      <alignment/>
    </xf>
    <xf numFmtId="41" fontId="4" fillId="0" borderId="9" xfId="0" applyNumberFormat="1" applyFont="1" applyBorder="1" applyAlignment="1">
      <alignment/>
    </xf>
    <xf numFmtId="189" fontId="4" fillId="0" borderId="3" xfId="0" applyNumberFormat="1" applyFont="1" applyBorder="1" applyAlignment="1" quotePrefix="1">
      <alignment horizontal="right"/>
    </xf>
    <xf numFmtId="189" fontId="4" fillId="0" borderId="9" xfId="0" applyNumberFormat="1" applyFont="1" applyBorder="1" applyAlignment="1">
      <alignment/>
    </xf>
    <xf numFmtId="189" fontId="4" fillId="0" borderId="0" xfId="0" applyNumberFormat="1" applyFont="1" applyBorder="1" applyAlignment="1">
      <alignment horizontal="right"/>
    </xf>
    <xf numFmtId="189" fontId="4" fillId="0" borderId="3" xfId="0" applyNumberFormat="1" applyFont="1" applyBorder="1" applyAlignment="1">
      <alignment horizontal="right"/>
    </xf>
    <xf numFmtId="189" fontId="4" fillId="0" borderId="12" xfId="0" applyNumberFormat="1" applyFont="1" applyBorder="1" applyAlignment="1">
      <alignment/>
    </xf>
    <xf numFmtId="189" fontId="5" fillId="0" borderId="12" xfId="0" applyNumberFormat="1" applyFont="1" applyBorder="1" applyAlignment="1">
      <alignment/>
    </xf>
    <xf numFmtId="38" fontId="5" fillId="0" borderId="3" xfId="0" applyFont="1" applyBorder="1" applyAlignment="1">
      <alignment/>
    </xf>
    <xf numFmtId="38" fontId="5" fillId="0" borderId="0" xfId="0" applyFont="1" applyAlignment="1" quotePrefix="1">
      <alignment horizontal="center"/>
    </xf>
    <xf numFmtId="38" fontId="5" fillId="0" borderId="0" xfId="0" applyFont="1" applyAlignment="1" quotePrefix="1">
      <alignment horizontal="right"/>
    </xf>
    <xf numFmtId="38" fontId="4" fillId="0" borderId="11" xfId="0" applyFont="1" applyBorder="1" applyAlignment="1">
      <alignment/>
    </xf>
    <xf numFmtId="38" fontId="5" fillId="0" borderId="0" xfId="0" applyFont="1" applyAlignment="1">
      <alignment vertical="justify"/>
    </xf>
    <xf numFmtId="38" fontId="5" fillId="0" borderId="0" xfId="0" applyFont="1" applyAlignment="1">
      <alignment horizontal="right" vertical="justify"/>
    </xf>
    <xf numFmtId="38" fontId="4" fillId="0" borderId="0" xfId="0" applyFont="1" applyAlignment="1">
      <alignment horizontal="right" vertical="justify"/>
    </xf>
    <xf numFmtId="38" fontId="4" fillId="0" borderId="0" xfId="0" applyFont="1" applyAlignment="1">
      <alignment/>
    </xf>
    <xf numFmtId="38" fontId="4" fillId="0" borderId="11" xfId="0" applyFont="1" applyBorder="1" applyAlignment="1">
      <alignment horizontal="right" vertical="justify"/>
    </xf>
    <xf numFmtId="38" fontId="4" fillId="0" borderId="0" xfId="0" applyFont="1" applyAlignment="1" quotePrefix="1">
      <alignment horizontal="right"/>
    </xf>
    <xf numFmtId="37" fontId="4" fillId="0" borderId="11" xfId="0" applyNumberFormat="1" applyFont="1" applyBorder="1" applyAlignment="1">
      <alignment/>
    </xf>
    <xf numFmtId="37" fontId="4" fillId="0" borderId="9" xfId="0" applyNumberFormat="1" applyFont="1" applyBorder="1" applyAlignment="1">
      <alignment/>
    </xf>
    <xf numFmtId="40" fontId="4" fillId="0" borderId="12" xfId="0" applyNumberFormat="1" applyFont="1" applyBorder="1" applyAlignment="1">
      <alignment/>
    </xf>
    <xf numFmtId="38" fontId="26" fillId="0" borderId="0" xfId="0" applyFont="1" applyAlignment="1">
      <alignment horizontal="center"/>
    </xf>
    <xf numFmtId="38" fontId="13" fillId="0" borderId="0" xfId="0" applyFont="1" applyAlignment="1">
      <alignment horizontal="center"/>
    </xf>
    <xf numFmtId="38" fontId="12" fillId="0" borderId="0" xfId="0" applyFont="1" applyAlignment="1">
      <alignment horizontal="center" vertical="center"/>
    </xf>
    <xf numFmtId="38" fontId="40" fillId="0" borderId="0" xfId="0" applyFont="1" applyAlignment="1">
      <alignment horizontal="center"/>
    </xf>
    <xf numFmtId="38" fontId="11" fillId="0" borderId="0" xfId="0" applyFont="1" applyAlignment="1">
      <alignment horizontal="center" vertical="center"/>
    </xf>
    <xf numFmtId="38" fontId="13" fillId="0" borderId="0" xfId="0" applyFont="1" applyAlignment="1">
      <alignment horizontal="center" vertical="center"/>
    </xf>
    <xf numFmtId="38" fontId="12" fillId="0" borderId="0" xfId="0" applyFont="1" applyAlignment="1">
      <alignment horizontal="center"/>
    </xf>
    <xf numFmtId="189" fontId="4" fillId="0" borderId="12" xfId="15" applyNumberFormat="1" applyFont="1" applyBorder="1" applyAlignment="1">
      <alignment horizontal="right"/>
    </xf>
    <xf numFmtId="38" fontId="4" fillId="0" borderId="0" xfId="0" applyFont="1" applyFill="1" applyAlignment="1">
      <alignment/>
    </xf>
    <xf numFmtId="38" fontId="5" fillId="0" borderId="0" xfId="0" applyFont="1" applyAlignment="1">
      <alignment horizontal="left"/>
    </xf>
    <xf numFmtId="38" fontId="4" fillId="0" borderId="0" xfId="0" applyFont="1" applyAlignment="1">
      <alignment horizontal="left"/>
    </xf>
    <xf numFmtId="38" fontId="5" fillId="0" borderId="0" xfId="0" applyFont="1" applyFill="1" applyAlignment="1">
      <alignment horizontal="left"/>
    </xf>
    <xf numFmtId="189" fontId="4" fillId="0" borderId="0" xfId="15" applyNumberFormat="1" applyFont="1" applyFill="1" applyBorder="1" applyAlignment="1">
      <alignment horizontal="center"/>
    </xf>
    <xf numFmtId="189" fontId="4" fillId="0" borderId="0" xfId="15" applyNumberFormat="1" applyFont="1" applyBorder="1" applyAlignment="1">
      <alignment/>
    </xf>
    <xf numFmtId="189" fontId="4" fillId="0" borderId="0" xfId="15" applyNumberFormat="1" applyFont="1" applyBorder="1" applyAlignment="1">
      <alignment horizontal="left"/>
    </xf>
    <xf numFmtId="38" fontId="5" fillId="0" borderId="0" xfId="0" applyFont="1" applyFill="1" applyAlignment="1">
      <alignment/>
    </xf>
    <xf numFmtId="38" fontId="5" fillId="0" borderId="0" xfId="0" applyFont="1" applyAlignment="1" quotePrefix="1">
      <alignment/>
    </xf>
    <xf numFmtId="38" fontId="4" fillId="0" borderId="12" xfId="0" applyFont="1" applyBorder="1" applyAlignment="1">
      <alignment/>
    </xf>
    <xf numFmtId="38" fontId="5" fillId="0" borderId="0" xfId="0" applyFont="1" applyBorder="1" applyAlignment="1">
      <alignment/>
    </xf>
    <xf numFmtId="38" fontId="5" fillId="0" borderId="0" xfId="0" applyFont="1" applyBorder="1" applyAlignment="1" quotePrefix="1">
      <alignment/>
    </xf>
    <xf numFmtId="43" fontId="4" fillId="0" borderId="12" xfId="15" applyFont="1" applyFill="1" applyBorder="1" applyAlignment="1">
      <alignment horizontal="right"/>
    </xf>
    <xf numFmtId="189" fontId="5" fillId="0" borderId="0" xfId="0" applyNumberFormat="1" applyFont="1" applyBorder="1" applyAlignment="1">
      <alignment/>
    </xf>
    <xf numFmtId="38" fontId="5" fillId="0" borderId="0" xfId="0" applyFont="1" applyAlignment="1">
      <alignment horizontal="center"/>
    </xf>
    <xf numFmtId="38" fontId="19" fillId="0" borderId="0" xfId="0" applyFont="1" applyAlignment="1">
      <alignment horizontal="center"/>
    </xf>
    <xf numFmtId="38" fontId="26" fillId="0" borderId="0" xfId="0" applyFont="1" applyAlignment="1">
      <alignment horizontal="center"/>
    </xf>
    <xf numFmtId="38" fontId="4" fillId="0" borderId="0" xfId="0" applyFont="1" applyAlignment="1">
      <alignment horizontal="center"/>
    </xf>
    <xf numFmtId="189" fontId="5" fillId="0" borderId="0" xfId="0" applyNumberFormat="1" applyFont="1" applyAlignment="1">
      <alignment horizontal="center"/>
    </xf>
    <xf numFmtId="38" fontId="4" fillId="0" borderId="0" xfId="0" applyFont="1" applyAlignment="1">
      <alignment horizontal="right"/>
    </xf>
    <xf numFmtId="38" fontId="5" fillId="0" borderId="0" xfId="0" applyFont="1" applyAlignment="1">
      <alignment horizontal="right"/>
    </xf>
    <xf numFmtId="38" fontId="5" fillId="0" borderId="0" xfId="0" applyFont="1" applyAlignment="1">
      <alignment vertical="justify"/>
    </xf>
    <xf numFmtId="15" fontId="4" fillId="5" borderId="13" xfId="0" applyNumberFormat="1" applyFont="1" applyFill="1" applyBorder="1" applyAlignment="1">
      <alignment horizontal="center"/>
    </xf>
    <xf numFmtId="0" fontId="4" fillId="5" borderId="14" xfId="0" applyFont="1" applyFill="1" applyBorder="1" applyAlignment="1">
      <alignment horizontal="center"/>
    </xf>
    <xf numFmtId="15" fontId="4" fillId="0" borderId="13" xfId="0" applyNumberFormat="1" applyFont="1" applyBorder="1" applyAlignment="1">
      <alignment horizontal="center"/>
    </xf>
    <xf numFmtId="0" fontId="4" fillId="0" borderId="14" xfId="0" applyFont="1" applyBorder="1" applyAlignment="1">
      <alignment horizontal="center"/>
    </xf>
    <xf numFmtId="0" fontId="5" fillId="0" borderId="13" xfId="0" applyFont="1" applyBorder="1" applyAlignment="1">
      <alignment horizontal="center"/>
    </xf>
    <xf numFmtId="0" fontId="5" fillId="0" borderId="9" xfId="0" applyFont="1" applyBorder="1" applyAlignment="1">
      <alignment horizontal="center"/>
    </xf>
    <xf numFmtId="0" fontId="5" fillId="0" borderId="14" xfId="0" applyFont="1" applyBorder="1" applyAlignment="1">
      <alignment horizontal="center"/>
    </xf>
  </cellXfs>
  <cellStyles count="13">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Percent" xfId="24"/>
    <cellStyle name="Percent [2]" xfId="25"/>
    <cellStyle name="percentag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85725</xdr:rowOff>
    </xdr:from>
    <xdr:to>
      <xdr:col>10</xdr:col>
      <xdr:colOff>733425</xdr:colOff>
      <xdr:row>48</xdr:row>
      <xdr:rowOff>342900</xdr:rowOff>
    </xdr:to>
    <xdr:sp>
      <xdr:nvSpPr>
        <xdr:cNvPr id="1" name="Text 48"/>
        <xdr:cNvSpPr txBox="1">
          <a:spLocks noChangeArrowheads="1"/>
        </xdr:cNvSpPr>
      </xdr:nvSpPr>
      <xdr:spPr>
        <a:xfrm>
          <a:off x="200025" y="9182100"/>
          <a:ext cx="6981825" cy="419100"/>
        </a:xfrm>
        <a:prstGeom prst="rect">
          <a:avLst/>
        </a:prstGeom>
        <a:solidFill>
          <a:srgbClr val="FFFFFF"/>
        </a:solidFill>
        <a:ln w="1" cmpd="sng">
          <a:noFill/>
        </a:ln>
      </xdr:spPr>
      <xdr:txBody>
        <a:bodyPr vertOverflow="clip" wrap="square"/>
        <a:p>
          <a:pPr algn="just">
            <a:defRPr/>
          </a:pPr>
          <a:r>
            <a:rPr lang="en-US" cap="none" sz="1100" b="0" i="1" u="none" baseline="0">
              <a:solidFill>
                <a:srgbClr val="000000"/>
              </a:solidFill>
            </a:rPr>
            <a:t>(The Condensed Consolidated Income Statements should be read in conjunction with the Annual Audited Financial Statements of the Group for the year ended 31 December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85</xdr:row>
      <xdr:rowOff>171450</xdr:rowOff>
    </xdr:from>
    <xdr:to>
      <xdr:col>6</xdr:col>
      <xdr:colOff>1181100</xdr:colOff>
      <xdr:row>88</xdr:row>
      <xdr:rowOff>161925</xdr:rowOff>
    </xdr:to>
    <xdr:sp>
      <xdr:nvSpPr>
        <xdr:cNvPr id="1" name="Text 48"/>
        <xdr:cNvSpPr txBox="1">
          <a:spLocks noChangeArrowheads="1"/>
        </xdr:cNvSpPr>
      </xdr:nvSpPr>
      <xdr:spPr>
        <a:xfrm>
          <a:off x="228600" y="15897225"/>
          <a:ext cx="6115050" cy="590550"/>
        </a:xfrm>
        <a:prstGeom prst="rect">
          <a:avLst/>
        </a:prstGeom>
        <a:solidFill>
          <a:srgbClr val="FFFFFF"/>
        </a:solidFill>
        <a:ln w="1" cmpd="sng">
          <a:noFill/>
        </a:ln>
      </xdr:spPr>
      <xdr:txBody>
        <a:bodyPr vertOverflow="clip" wrap="square"/>
        <a:p>
          <a:pPr algn="just">
            <a:defRPr/>
          </a:pPr>
          <a:r>
            <a:rPr lang="en-US" cap="none" sz="1100" b="0" i="1" u="none" baseline="0">
              <a:solidFill>
                <a:srgbClr val="000000"/>
              </a:solidFill>
            </a:rPr>
            <a:t>(The Condensed Consolidated Balance Sheet should be read in conjunction with the Annual Audited Financial Statements of the Group for the year ended 31 December 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8</xdr:row>
      <xdr:rowOff>114300</xdr:rowOff>
    </xdr:from>
    <xdr:to>
      <xdr:col>6</xdr:col>
      <xdr:colOff>733425</xdr:colOff>
      <xdr:row>8</xdr:row>
      <xdr:rowOff>114300</xdr:rowOff>
    </xdr:to>
    <xdr:sp>
      <xdr:nvSpPr>
        <xdr:cNvPr id="1" name="Line 1"/>
        <xdr:cNvSpPr>
          <a:spLocks/>
        </xdr:cNvSpPr>
      </xdr:nvSpPr>
      <xdr:spPr>
        <a:xfrm>
          <a:off x="5562600" y="1838325"/>
          <a:ext cx="5619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733425</xdr:colOff>
      <xdr:row>9</xdr:row>
      <xdr:rowOff>47625</xdr:rowOff>
    </xdr:to>
    <xdr:sp>
      <xdr:nvSpPr>
        <xdr:cNvPr id="2" name="Line 2"/>
        <xdr:cNvSpPr>
          <a:spLocks/>
        </xdr:cNvSpPr>
      </xdr:nvSpPr>
      <xdr:spPr>
        <a:xfrm>
          <a:off x="5391150" y="1971675"/>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9</xdr:row>
      <xdr:rowOff>38100</xdr:rowOff>
    </xdr:from>
    <xdr:to>
      <xdr:col>6</xdr:col>
      <xdr:colOff>733425</xdr:colOff>
      <xdr:row>9</xdr:row>
      <xdr:rowOff>47625</xdr:rowOff>
    </xdr:to>
    <xdr:sp>
      <xdr:nvSpPr>
        <xdr:cNvPr id="3" name="Line 3"/>
        <xdr:cNvSpPr>
          <a:spLocks/>
        </xdr:cNvSpPr>
      </xdr:nvSpPr>
      <xdr:spPr>
        <a:xfrm flipV="1">
          <a:off x="5600700" y="1962150"/>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123825</xdr:rowOff>
    </xdr:from>
    <xdr:to>
      <xdr:col>5</xdr:col>
      <xdr:colOff>0</xdr:colOff>
      <xdr:row>9</xdr:row>
      <xdr:rowOff>123825</xdr:rowOff>
    </xdr:to>
    <xdr:sp>
      <xdr:nvSpPr>
        <xdr:cNvPr id="4" name="Line 4"/>
        <xdr:cNvSpPr>
          <a:spLocks/>
        </xdr:cNvSpPr>
      </xdr:nvSpPr>
      <xdr:spPr>
        <a:xfrm flipH="1">
          <a:off x="4552950" y="20478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9</xdr:row>
      <xdr:rowOff>133350</xdr:rowOff>
    </xdr:from>
    <xdr:to>
      <xdr:col>6</xdr:col>
      <xdr:colOff>638175</xdr:colOff>
      <xdr:row>9</xdr:row>
      <xdr:rowOff>133350</xdr:rowOff>
    </xdr:to>
    <xdr:sp>
      <xdr:nvSpPr>
        <xdr:cNvPr id="5" name="Line 6"/>
        <xdr:cNvSpPr>
          <a:spLocks/>
        </xdr:cNvSpPr>
      </xdr:nvSpPr>
      <xdr:spPr>
        <a:xfrm>
          <a:off x="5495925" y="2057400"/>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53</xdr:row>
      <xdr:rowOff>47625</xdr:rowOff>
    </xdr:from>
    <xdr:to>
      <xdr:col>6</xdr:col>
      <xdr:colOff>733425</xdr:colOff>
      <xdr:row>53</xdr:row>
      <xdr:rowOff>47625</xdr:rowOff>
    </xdr:to>
    <xdr:sp>
      <xdr:nvSpPr>
        <xdr:cNvPr id="6" name="Line 8"/>
        <xdr:cNvSpPr>
          <a:spLocks/>
        </xdr:cNvSpPr>
      </xdr:nvSpPr>
      <xdr:spPr>
        <a:xfrm>
          <a:off x="5391150" y="10506075"/>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53</xdr:row>
      <xdr:rowOff>38100</xdr:rowOff>
    </xdr:from>
    <xdr:to>
      <xdr:col>6</xdr:col>
      <xdr:colOff>733425</xdr:colOff>
      <xdr:row>53</xdr:row>
      <xdr:rowOff>47625</xdr:rowOff>
    </xdr:to>
    <xdr:sp>
      <xdr:nvSpPr>
        <xdr:cNvPr id="7" name="Line 9"/>
        <xdr:cNvSpPr>
          <a:spLocks/>
        </xdr:cNvSpPr>
      </xdr:nvSpPr>
      <xdr:spPr>
        <a:xfrm flipV="1">
          <a:off x="5600700" y="10496550"/>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53</xdr:row>
      <xdr:rowOff>123825</xdr:rowOff>
    </xdr:from>
    <xdr:to>
      <xdr:col>5</xdr:col>
      <xdr:colOff>0</xdr:colOff>
      <xdr:row>53</xdr:row>
      <xdr:rowOff>123825</xdr:rowOff>
    </xdr:to>
    <xdr:sp>
      <xdr:nvSpPr>
        <xdr:cNvPr id="8" name="Line 10"/>
        <xdr:cNvSpPr>
          <a:spLocks/>
        </xdr:cNvSpPr>
      </xdr:nvSpPr>
      <xdr:spPr>
        <a:xfrm flipH="1">
          <a:off x="4552950" y="105822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53</xdr:row>
      <xdr:rowOff>133350</xdr:rowOff>
    </xdr:from>
    <xdr:to>
      <xdr:col>6</xdr:col>
      <xdr:colOff>638175</xdr:colOff>
      <xdr:row>53</xdr:row>
      <xdr:rowOff>133350</xdr:rowOff>
    </xdr:to>
    <xdr:sp>
      <xdr:nvSpPr>
        <xdr:cNvPr id="9" name="Line 12"/>
        <xdr:cNvSpPr>
          <a:spLocks/>
        </xdr:cNvSpPr>
      </xdr:nvSpPr>
      <xdr:spPr>
        <a:xfrm>
          <a:off x="5495925" y="10591800"/>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114300</xdr:rowOff>
    </xdr:from>
    <xdr:to>
      <xdr:col>6</xdr:col>
      <xdr:colOff>0</xdr:colOff>
      <xdr:row>8</xdr:row>
      <xdr:rowOff>114300</xdr:rowOff>
    </xdr:to>
    <xdr:sp>
      <xdr:nvSpPr>
        <xdr:cNvPr id="10" name="Line 18"/>
        <xdr:cNvSpPr>
          <a:spLocks/>
        </xdr:cNvSpPr>
      </xdr:nvSpPr>
      <xdr:spPr>
        <a:xfrm>
          <a:off x="5391150" y="18383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0</xdr:colOff>
      <xdr:row>9</xdr:row>
      <xdr:rowOff>47625</xdr:rowOff>
    </xdr:to>
    <xdr:sp>
      <xdr:nvSpPr>
        <xdr:cNvPr id="11" name="Line 19"/>
        <xdr:cNvSpPr>
          <a:spLocks/>
        </xdr:cNvSpPr>
      </xdr:nvSpPr>
      <xdr:spPr>
        <a:xfrm>
          <a:off x="5391150" y="19716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38100</xdr:rowOff>
    </xdr:from>
    <xdr:to>
      <xdr:col>6</xdr:col>
      <xdr:colOff>0</xdr:colOff>
      <xdr:row>9</xdr:row>
      <xdr:rowOff>47625</xdr:rowOff>
    </xdr:to>
    <xdr:sp>
      <xdr:nvSpPr>
        <xdr:cNvPr id="12" name="Line 20"/>
        <xdr:cNvSpPr>
          <a:spLocks/>
        </xdr:cNvSpPr>
      </xdr:nvSpPr>
      <xdr:spPr>
        <a:xfrm flipV="1">
          <a:off x="5391150" y="1962150"/>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133350</xdr:rowOff>
    </xdr:from>
    <xdr:to>
      <xdr:col>6</xdr:col>
      <xdr:colOff>0</xdr:colOff>
      <xdr:row>9</xdr:row>
      <xdr:rowOff>133350</xdr:rowOff>
    </xdr:to>
    <xdr:sp>
      <xdr:nvSpPr>
        <xdr:cNvPr id="13" name="Line 21"/>
        <xdr:cNvSpPr>
          <a:spLocks/>
        </xdr:cNvSpPr>
      </xdr:nvSpPr>
      <xdr:spPr>
        <a:xfrm>
          <a:off x="5391150" y="20574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53</xdr:row>
      <xdr:rowOff>47625</xdr:rowOff>
    </xdr:from>
    <xdr:to>
      <xdr:col>6</xdr:col>
      <xdr:colOff>0</xdr:colOff>
      <xdr:row>53</xdr:row>
      <xdr:rowOff>47625</xdr:rowOff>
    </xdr:to>
    <xdr:sp>
      <xdr:nvSpPr>
        <xdr:cNvPr id="14" name="Line 22"/>
        <xdr:cNvSpPr>
          <a:spLocks/>
        </xdr:cNvSpPr>
      </xdr:nvSpPr>
      <xdr:spPr>
        <a:xfrm>
          <a:off x="5391150" y="105060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53</xdr:row>
      <xdr:rowOff>38100</xdr:rowOff>
    </xdr:from>
    <xdr:to>
      <xdr:col>6</xdr:col>
      <xdr:colOff>0</xdr:colOff>
      <xdr:row>53</xdr:row>
      <xdr:rowOff>47625</xdr:rowOff>
    </xdr:to>
    <xdr:sp>
      <xdr:nvSpPr>
        <xdr:cNvPr id="15" name="Line 23"/>
        <xdr:cNvSpPr>
          <a:spLocks/>
        </xdr:cNvSpPr>
      </xdr:nvSpPr>
      <xdr:spPr>
        <a:xfrm flipV="1">
          <a:off x="5391150" y="10496550"/>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53</xdr:row>
      <xdr:rowOff>133350</xdr:rowOff>
    </xdr:from>
    <xdr:to>
      <xdr:col>6</xdr:col>
      <xdr:colOff>0</xdr:colOff>
      <xdr:row>53</xdr:row>
      <xdr:rowOff>133350</xdr:rowOff>
    </xdr:to>
    <xdr:sp>
      <xdr:nvSpPr>
        <xdr:cNvPr id="16" name="Line 24"/>
        <xdr:cNvSpPr>
          <a:spLocks/>
        </xdr:cNvSpPr>
      </xdr:nvSpPr>
      <xdr:spPr>
        <a:xfrm>
          <a:off x="5391150" y="105918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47</xdr:row>
      <xdr:rowOff>85725</xdr:rowOff>
    </xdr:from>
    <xdr:to>
      <xdr:col>16</xdr:col>
      <xdr:colOff>914400</xdr:colOff>
      <xdr:row>48</xdr:row>
      <xdr:rowOff>180975</xdr:rowOff>
    </xdr:to>
    <xdr:sp>
      <xdr:nvSpPr>
        <xdr:cNvPr id="17" name="Text 48"/>
        <xdr:cNvSpPr txBox="1">
          <a:spLocks noChangeArrowheads="1"/>
        </xdr:cNvSpPr>
      </xdr:nvSpPr>
      <xdr:spPr>
        <a:xfrm>
          <a:off x="447675" y="9182100"/>
          <a:ext cx="11925300" cy="295275"/>
        </a:xfrm>
        <a:prstGeom prst="rect">
          <a:avLst/>
        </a:prstGeom>
        <a:solidFill>
          <a:srgbClr val="FFFFFF"/>
        </a:solidFill>
        <a:ln w="1" cmpd="sng">
          <a:noFill/>
        </a:ln>
      </xdr:spPr>
      <xdr:txBody>
        <a:bodyPr vertOverflow="clip" wrap="square"/>
        <a:p>
          <a:pPr algn="just">
            <a:defRPr/>
          </a:pPr>
          <a:r>
            <a:rPr lang="en-US" cap="none" sz="1100" b="0" i="1" u="none" baseline="0">
              <a:solidFill>
                <a:srgbClr val="000000"/>
              </a:solidFill>
            </a:rPr>
            <a:t>(The Condensed Consolidated Statement of Changes In Equity should be read in conjunction with the Annual Audited Financial Statements of the Group for the year ended 31 December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72</xdr:row>
      <xdr:rowOff>133350</xdr:rowOff>
    </xdr:from>
    <xdr:to>
      <xdr:col>5</xdr:col>
      <xdr:colOff>923925</xdr:colOff>
      <xdr:row>75</xdr:row>
      <xdr:rowOff>123825</xdr:rowOff>
    </xdr:to>
    <xdr:sp>
      <xdr:nvSpPr>
        <xdr:cNvPr id="1" name="Text 48"/>
        <xdr:cNvSpPr txBox="1">
          <a:spLocks noChangeArrowheads="1"/>
        </xdr:cNvSpPr>
      </xdr:nvSpPr>
      <xdr:spPr>
        <a:xfrm>
          <a:off x="104775" y="13220700"/>
          <a:ext cx="6572250" cy="590550"/>
        </a:xfrm>
        <a:prstGeom prst="rect">
          <a:avLst/>
        </a:prstGeom>
        <a:solidFill>
          <a:srgbClr val="FFFFFF"/>
        </a:solidFill>
        <a:ln w="1" cmpd="sng">
          <a:noFill/>
        </a:ln>
      </xdr:spPr>
      <xdr:txBody>
        <a:bodyPr vertOverflow="clip" wrap="square"/>
        <a:p>
          <a:pPr algn="just">
            <a:defRPr/>
          </a:pPr>
          <a:r>
            <a:rPr lang="en-US" cap="none" sz="1100" b="0" i="1" u="none" baseline="0">
              <a:solidFill>
                <a:srgbClr val="000000"/>
              </a:solidFill>
            </a:rPr>
            <a:t>(The Condensed Consolidated Cash Flow Statements should be read in conjunction with the audited Annual Financial Statements of the Group for the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95250</xdr:rowOff>
    </xdr:from>
    <xdr:to>
      <xdr:col>8</xdr:col>
      <xdr:colOff>866775</xdr:colOff>
      <xdr:row>19</xdr:row>
      <xdr:rowOff>0</xdr:rowOff>
    </xdr:to>
    <xdr:sp>
      <xdr:nvSpPr>
        <xdr:cNvPr id="1" name="Text 48"/>
        <xdr:cNvSpPr txBox="1">
          <a:spLocks noChangeArrowheads="1"/>
        </xdr:cNvSpPr>
      </xdr:nvSpPr>
      <xdr:spPr>
        <a:xfrm>
          <a:off x="476250" y="1647825"/>
          <a:ext cx="6124575" cy="16954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Standards Board ("MASB") and paragraph 9.22 and Appendix 9B of the Listing Requirements of  Bursa Malaysia Securities Berhad, and should be read in conjunction with the Group's annual audited financial statements for the year ended 31 December 2006.
The accounting policies and methods of computation adopted by the Group for the interim financial report are consistent with those adopted for the annual audited financial statements for the year ended 31 December 2006 except for the adoption of the new and revised FRS issued by MASB that are effective for the Group’s annual reporting for the year ending 31 December 2007.</a:t>
          </a:r>
          <a:r>
            <a:rPr lang="en-US" cap="none" sz="1100" b="0" i="0" u="none" baseline="0">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21</xdr:row>
      <xdr:rowOff>104775</xdr:rowOff>
    </xdr:from>
    <xdr:to>
      <xdr:col>8</xdr:col>
      <xdr:colOff>885825</xdr:colOff>
      <xdr:row>25</xdr:row>
      <xdr:rowOff>9525</xdr:rowOff>
    </xdr:to>
    <xdr:sp>
      <xdr:nvSpPr>
        <xdr:cNvPr id="2" name="Text 48"/>
        <xdr:cNvSpPr txBox="1">
          <a:spLocks noChangeArrowheads="1"/>
        </xdr:cNvSpPr>
      </xdr:nvSpPr>
      <xdr:spPr>
        <a:xfrm>
          <a:off x="466725" y="3848100"/>
          <a:ext cx="6153150" cy="7048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audit report of the Group's annual financial statements for the financial year ended 31 December 2006 was not subject to any qualification.</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27</xdr:row>
      <xdr:rowOff>104775</xdr:rowOff>
    </xdr:from>
    <xdr:to>
      <xdr:col>8</xdr:col>
      <xdr:colOff>876300</xdr:colOff>
      <xdr:row>29</xdr:row>
      <xdr:rowOff>133350</xdr:rowOff>
    </xdr:to>
    <xdr:sp>
      <xdr:nvSpPr>
        <xdr:cNvPr id="3" name="Text 48"/>
        <xdr:cNvSpPr txBox="1">
          <a:spLocks noChangeArrowheads="1"/>
        </xdr:cNvSpPr>
      </xdr:nvSpPr>
      <xdr:spPr>
        <a:xfrm>
          <a:off x="466725" y="5048250"/>
          <a:ext cx="6143625" cy="4286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32</xdr:row>
      <xdr:rowOff>0</xdr:rowOff>
    </xdr:from>
    <xdr:to>
      <xdr:col>8</xdr:col>
      <xdr:colOff>885825</xdr:colOff>
      <xdr:row>33</xdr:row>
      <xdr:rowOff>57150</xdr:rowOff>
    </xdr:to>
    <xdr:sp>
      <xdr:nvSpPr>
        <xdr:cNvPr id="4" name="Text 48"/>
        <xdr:cNvSpPr txBox="1">
          <a:spLocks noChangeArrowheads="1"/>
        </xdr:cNvSpPr>
      </xdr:nvSpPr>
      <xdr:spPr>
        <a:xfrm>
          <a:off x="466725" y="5943600"/>
          <a:ext cx="6153150" cy="257175"/>
        </a:xfrm>
        <a:prstGeom prst="rect">
          <a:avLst/>
        </a:prstGeom>
        <a:solidFill>
          <a:srgbClr val="FFFFFF"/>
        </a:solidFill>
        <a:ln w="1" cmpd="sng">
          <a:noFill/>
        </a:ln>
      </xdr:spPr>
      <xdr:txBody>
        <a:bodyPr vertOverflow="clip" wrap="square"/>
        <a:p>
          <a:pPr algn="just">
            <a:defRPr/>
          </a:pPr>
          <a:r>
            <a:rPr lang="en-US" cap="none" sz="1100" b="1" i="0" u="none" baseline="0"/>
            <a:t>Unusual Items Affecting Assets, Liabilities, Equity, Net Income or Cash Flow</a:t>
          </a:r>
        </a:p>
      </xdr:txBody>
    </xdr:sp>
    <xdr:clientData/>
  </xdr:twoCellAnchor>
  <xdr:twoCellAnchor>
    <xdr:from>
      <xdr:col>1</xdr:col>
      <xdr:colOff>9525</xdr:colOff>
      <xdr:row>34</xdr:row>
      <xdr:rowOff>38100</xdr:rowOff>
    </xdr:from>
    <xdr:to>
      <xdr:col>8</xdr:col>
      <xdr:colOff>885825</xdr:colOff>
      <xdr:row>37</xdr:row>
      <xdr:rowOff>0</xdr:rowOff>
    </xdr:to>
    <xdr:sp>
      <xdr:nvSpPr>
        <xdr:cNvPr id="5" name="Text 48"/>
        <xdr:cNvSpPr txBox="1">
          <a:spLocks noChangeArrowheads="1"/>
        </xdr:cNvSpPr>
      </xdr:nvSpPr>
      <xdr:spPr>
        <a:xfrm>
          <a:off x="476250" y="6381750"/>
          <a:ext cx="6143625" cy="5619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were no unusual items affecting  assets, liabilities, equity, net income or cash flows of the Group for the current quarter and the cumulative period ended 30 June 2007.
</a:t>
          </a:r>
          <a:r>
            <a:rPr lang="en-US" cap="none" sz="1100" b="0" i="0" u="none" baseline="0">
              <a:latin typeface="Times New Roman"/>
              <a:ea typeface="Times New Roman"/>
              <a:cs typeface="Times New Roman"/>
            </a:rPr>
            <a:t>
</a:t>
          </a:r>
        </a:p>
      </xdr:txBody>
    </xdr:sp>
    <xdr:clientData/>
  </xdr:twoCellAnchor>
  <xdr:twoCellAnchor>
    <xdr:from>
      <xdr:col>1</xdr:col>
      <xdr:colOff>19050</xdr:colOff>
      <xdr:row>39</xdr:row>
      <xdr:rowOff>161925</xdr:rowOff>
    </xdr:from>
    <xdr:to>
      <xdr:col>8</xdr:col>
      <xdr:colOff>876300</xdr:colOff>
      <xdr:row>41</xdr:row>
      <xdr:rowOff>180975</xdr:rowOff>
    </xdr:to>
    <xdr:sp>
      <xdr:nvSpPr>
        <xdr:cNvPr id="6" name="Text 48"/>
        <xdr:cNvSpPr txBox="1">
          <a:spLocks noChangeArrowheads="1"/>
        </xdr:cNvSpPr>
      </xdr:nvSpPr>
      <xdr:spPr>
        <a:xfrm>
          <a:off x="485775" y="7505700"/>
          <a:ext cx="6124575" cy="419100"/>
        </a:xfrm>
        <a:prstGeom prst="rect">
          <a:avLst/>
        </a:prstGeom>
        <a:solidFill>
          <a:srgbClr val="FFFFFF"/>
        </a:solidFill>
        <a:ln w="1" cmpd="sng">
          <a:noFill/>
        </a:ln>
      </xdr:spPr>
      <xdr:txBody>
        <a:bodyPr vertOverflow="clip" wrap="square"/>
        <a:p>
          <a:pPr algn="just">
            <a:defRPr/>
          </a:pPr>
          <a:r>
            <a:rPr lang="en-US" cap="none" sz="1200" b="0" i="0" u="none" baseline="0"/>
            <a:t>There were no changes in estimates of amounts reported in prior financial years that have a material effect in the current period.</a:t>
          </a:r>
        </a:p>
      </xdr:txBody>
    </xdr:sp>
    <xdr:clientData/>
  </xdr:twoCellAnchor>
  <xdr:twoCellAnchor>
    <xdr:from>
      <xdr:col>1</xdr:col>
      <xdr:colOff>295275</xdr:colOff>
      <xdr:row>43</xdr:row>
      <xdr:rowOff>0</xdr:rowOff>
    </xdr:from>
    <xdr:to>
      <xdr:col>9</xdr:col>
      <xdr:colOff>9525</xdr:colOff>
      <xdr:row>43</xdr:row>
      <xdr:rowOff>0</xdr:rowOff>
    </xdr:to>
    <xdr:sp>
      <xdr:nvSpPr>
        <xdr:cNvPr id="7" name="Text 48"/>
        <xdr:cNvSpPr txBox="1">
          <a:spLocks noChangeArrowheads="1"/>
        </xdr:cNvSpPr>
      </xdr:nvSpPr>
      <xdr:spPr>
        <a:xfrm>
          <a:off x="762000" y="8143875"/>
          <a:ext cx="5924550" cy="0"/>
        </a:xfrm>
        <a:prstGeom prst="rect">
          <a:avLst/>
        </a:prstGeom>
        <a:solidFill>
          <a:srgbClr val="FFFFFF"/>
        </a:solidFill>
        <a:ln w="1" cmpd="sng">
          <a:noFill/>
        </a:ln>
      </xdr:spPr>
      <xdr:txBody>
        <a:bodyPr vertOverflow="clip" wrap="square"/>
        <a:p>
          <a:pPr algn="just">
            <a:defRPr/>
          </a:pPr>
          <a:r>
            <a:rPr lang="en-US" cap="none" sz="1100" b="0" i="0" u="none" baseline="0"/>
            <a:t>Specific Allowance For Long Dated Non-Performing Loans (NPLs)
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p>
      </xdr:txBody>
    </xdr:sp>
    <xdr:clientData/>
  </xdr:twoCellAnchor>
  <xdr:twoCellAnchor>
    <xdr:from>
      <xdr:col>1</xdr:col>
      <xdr:colOff>295275</xdr:colOff>
      <xdr:row>43</xdr:row>
      <xdr:rowOff>0</xdr:rowOff>
    </xdr:from>
    <xdr:to>
      <xdr:col>9</xdr:col>
      <xdr:colOff>9525</xdr:colOff>
      <xdr:row>43</xdr:row>
      <xdr:rowOff>0</xdr:rowOff>
    </xdr:to>
    <xdr:sp>
      <xdr:nvSpPr>
        <xdr:cNvPr id="8" name="Text 48"/>
        <xdr:cNvSpPr txBox="1">
          <a:spLocks noChangeArrowheads="1"/>
        </xdr:cNvSpPr>
      </xdr:nvSpPr>
      <xdr:spPr>
        <a:xfrm>
          <a:off x="762000" y="8143875"/>
          <a:ext cx="59245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Specific Allowance For NPLs 
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45</xdr:row>
      <xdr:rowOff>104775</xdr:rowOff>
    </xdr:from>
    <xdr:to>
      <xdr:col>8</xdr:col>
      <xdr:colOff>933450</xdr:colOff>
      <xdr:row>54</xdr:row>
      <xdr:rowOff>9525</xdr:rowOff>
    </xdr:to>
    <xdr:sp>
      <xdr:nvSpPr>
        <xdr:cNvPr id="9" name="Text 48"/>
        <xdr:cNvSpPr txBox="1">
          <a:spLocks noChangeArrowheads="1"/>
        </xdr:cNvSpPr>
      </xdr:nvSpPr>
      <xdr:spPr>
        <a:xfrm>
          <a:off x="476250" y="8648700"/>
          <a:ext cx="6191250" cy="16668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shareholders at the Annual General Meeting on 21 June 2007 approved the renewal of authority for the Company to buy back up to 10% of its issued shares.
During the financial period ended 30 June 2007, the Company sold 75,733,000 of its treasury shares at  average price of RM1.93 per share deriving a total net consideration of RM143.7 million.</a:t>
          </a:r>
          <a:r>
            <a:rPr lang="en-US" cap="none" sz="1100" b="0" i="0" u="none" baseline="0">
              <a:latin typeface="Times New Roman"/>
              <a:ea typeface="Times New Roman"/>
              <a:cs typeface="Times New Roman"/>
            </a:rPr>
            <a:t>
</a:t>
          </a:r>
          <a:r>
            <a:rPr lang="en-US" cap="none" sz="1200" b="0" i="0" u="none" baseline="0">
              <a:latin typeface="Times New Roman"/>
              <a:ea typeface="Times New Roman"/>
              <a:cs typeface="Times New Roman"/>
            </a:rPr>
            <a:t>As at 30 June 2007, the Company has bought back 2,929,700 ordinary shares of RM0.50 each and they have been retained as treasury shares.</a:t>
          </a:r>
          <a:r>
            <a:rPr lang="en-US" cap="none" sz="1100" b="0" i="0" u="none" baseline="0">
              <a:latin typeface="Times New Roman"/>
              <a:ea typeface="Times New Roman"/>
              <a:cs typeface="Times New Roman"/>
            </a:rPr>
            <a:t>
</a:t>
          </a:r>
        </a:p>
      </xdr:txBody>
    </xdr:sp>
    <xdr:clientData/>
  </xdr:twoCellAnchor>
  <xdr:twoCellAnchor>
    <xdr:from>
      <xdr:col>1</xdr:col>
      <xdr:colOff>295275</xdr:colOff>
      <xdr:row>52</xdr:row>
      <xdr:rowOff>0</xdr:rowOff>
    </xdr:from>
    <xdr:to>
      <xdr:col>9</xdr:col>
      <xdr:colOff>28575</xdr:colOff>
      <xdr:row>52</xdr:row>
      <xdr:rowOff>0</xdr:rowOff>
    </xdr:to>
    <xdr:sp>
      <xdr:nvSpPr>
        <xdr:cNvPr id="10" name="Text 48"/>
        <xdr:cNvSpPr txBox="1">
          <a:spLocks noChangeArrowheads="1"/>
        </xdr:cNvSpPr>
      </xdr:nvSpPr>
      <xdr:spPr>
        <a:xfrm>
          <a:off x="762000" y="9906000"/>
          <a:ext cx="5943600" cy="0"/>
        </a:xfrm>
        <a:prstGeom prst="rect">
          <a:avLst/>
        </a:prstGeom>
        <a:solidFill>
          <a:srgbClr val="FFFFFF"/>
        </a:solidFill>
        <a:ln w="1" cmpd="sng">
          <a:noFill/>
        </a:ln>
      </xdr:spPr>
      <xdr:txBody>
        <a:bodyPr vertOverflow="clip" wrap="square"/>
        <a:p>
          <a:pPr algn="just">
            <a:defRPr/>
          </a:pPr>
          <a:r>
            <a:rPr lang="en-US" cap="none" sz="1100" b="0" i="0" u="none" baseline="0"/>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p>
      </xdr:txBody>
    </xdr:sp>
    <xdr:clientData/>
  </xdr:twoCellAnchor>
  <xdr:twoCellAnchor>
    <xdr:from>
      <xdr:col>1</xdr:col>
      <xdr:colOff>9525</xdr:colOff>
      <xdr:row>58</xdr:row>
      <xdr:rowOff>85725</xdr:rowOff>
    </xdr:from>
    <xdr:to>
      <xdr:col>8</xdr:col>
      <xdr:colOff>885825</xdr:colOff>
      <xdr:row>59</xdr:row>
      <xdr:rowOff>133350</xdr:rowOff>
    </xdr:to>
    <xdr:sp>
      <xdr:nvSpPr>
        <xdr:cNvPr id="11" name="Text 48"/>
        <xdr:cNvSpPr txBox="1">
          <a:spLocks noChangeArrowheads="1"/>
        </xdr:cNvSpPr>
      </xdr:nvSpPr>
      <xdr:spPr>
        <a:xfrm>
          <a:off x="476250" y="11191875"/>
          <a:ext cx="6143625" cy="247650"/>
        </a:xfrm>
        <a:prstGeom prst="rect">
          <a:avLst/>
        </a:prstGeom>
        <a:solidFill>
          <a:srgbClr val="FFFFFF"/>
        </a:solidFill>
        <a:ln w="1" cmpd="sng">
          <a:noFill/>
        </a:ln>
      </xdr:spPr>
      <xdr:txBody>
        <a:bodyPr vertOverflow="clip" wrap="square"/>
        <a:p>
          <a:pPr algn="just">
            <a:defRPr/>
          </a:pPr>
          <a:r>
            <a:rPr lang="en-US" cap="none" sz="1200" b="0" i="0" u="none" baseline="0"/>
            <a:t>There was no dividend paid during the current financial quarter.</a:t>
          </a:r>
        </a:p>
      </xdr:txBody>
    </xdr:sp>
    <xdr:clientData/>
  </xdr:twoCellAnchor>
  <xdr:twoCellAnchor>
    <xdr:from>
      <xdr:col>1</xdr:col>
      <xdr:colOff>28575</xdr:colOff>
      <xdr:row>90</xdr:row>
      <xdr:rowOff>66675</xdr:rowOff>
    </xdr:from>
    <xdr:to>
      <xdr:col>8</xdr:col>
      <xdr:colOff>866775</xdr:colOff>
      <xdr:row>92</xdr:row>
      <xdr:rowOff>114300</xdr:rowOff>
    </xdr:to>
    <xdr:sp>
      <xdr:nvSpPr>
        <xdr:cNvPr id="12" name="Text 48"/>
        <xdr:cNvSpPr txBox="1">
          <a:spLocks noChangeArrowheads="1"/>
        </xdr:cNvSpPr>
      </xdr:nvSpPr>
      <xdr:spPr>
        <a:xfrm>
          <a:off x="495300" y="17240250"/>
          <a:ext cx="6105525" cy="4476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carrying value of the property, plant and equipment is stated at cost less depreciation and impairment losses. </a:t>
          </a:r>
          <a:r>
            <a:rPr lang="en-US" cap="none" sz="1100" b="0" i="0" u="none" baseline="0">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47625</xdr:colOff>
      <xdr:row>109</xdr:row>
      <xdr:rowOff>9525</xdr:rowOff>
    </xdr:from>
    <xdr:to>
      <xdr:col>8</xdr:col>
      <xdr:colOff>866775</xdr:colOff>
      <xdr:row>112</xdr:row>
      <xdr:rowOff>142875</xdr:rowOff>
    </xdr:to>
    <xdr:sp>
      <xdr:nvSpPr>
        <xdr:cNvPr id="13" name="Text 48"/>
        <xdr:cNvSpPr txBox="1">
          <a:spLocks noChangeArrowheads="1"/>
        </xdr:cNvSpPr>
      </xdr:nvSpPr>
      <xdr:spPr>
        <a:xfrm>
          <a:off x="514350" y="20983575"/>
          <a:ext cx="6086475" cy="733425"/>
        </a:xfrm>
        <a:prstGeom prst="rect">
          <a:avLst/>
        </a:prstGeom>
        <a:solidFill>
          <a:srgbClr val="FFFFFF"/>
        </a:solidFill>
        <a:ln w="1" cmpd="sng">
          <a:noFill/>
        </a:ln>
      </xdr:spPr>
      <xdr:txBody>
        <a:bodyPr vertOverflow="clip" wrap="square"/>
        <a:p>
          <a:pPr algn="just">
            <a:defRPr/>
          </a:pPr>
          <a:r>
            <a:rPr lang="en-US" cap="none" sz="1200" b="0" i="0" u="none" baseline="0"/>
            <a:t>During the half year ended 30 June 2007, nine dormant/inactive subsidiaries incorporated in Malaysia were disposed of for nominal considerations of RM2 each. In addition, four dormant /inactive subsidiaries incorporated in Australia and Hong Kong were deregistered.</a:t>
          </a:r>
        </a:p>
      </xdr:txBody>
    </xdr:sp>
    <xdr:clientData/>
  </xdr:twoCellAnchor>
  <xdr:twoCellAnchor>
    <xdr:from>
      <xdr:col>1</xdr:col>
      <xdr:colOff>266700</xdr:colOff>
      <xdr:row>117</xdr:row>
      <xdr:rowOff>0</xdr:rowOff>
    </xdr:from>
    <xdr:to>
      <xdr:col>8</xdr:col>
      <xdr:colOff>828675</xdr:colOff>
      <xdr:row>118</xdr:row>
      <xdr:rowOff>57150</xdr:rowOff>
    </xdr:to>
    <xdr:sp>
      <xdr:nvSpPr>
        <xdr:cNvPr id="14" name="Text 48"/>
        <xdr:cNvSpPr txBox="1">
          <a:spLocks noChangeArrowheads="1"/>
        </xdr:cNvSpPr>
      </xdr:nvSpPr>
      <xdr:spPr>
        <a:xfrm>
          <a:off x="733425" y="22574250"/>
          <a:ext cx="5829300" cy="257175"/>
        </a:xfrm>
        <a:prstGeom prst="rect">
          <a:avLst/>
        </a:prstGeom>
        <a:solidFill>
          <a:srgbClr val="FFFFFF"/>
        </a:solidFill>
        <a:ln w="1" cmpd="sng">
          <a:noFill/>
        </a:ln>
      </xdr:spPr>
      <xdr:txBody>
        <a:bodyPr vertOverflow="clip" wrap="square"/>
        <a:p>
          <a:pPr algn="just">
            <a:defRPr/>
          </a:pPr>
          <a:r>
            <a:rPr lang="en-US" cap="none" sz="1200" b="0" i="0" u="none" baseline="0"/>
            <a:t>Changes in the contingent liabilities since 31 December 2006 are as follows:-                        </a:t>
          </a:r>
        </a:p>
      </xdr:txBody>
    </xdr:sp>
    <xdr:clientData/>
  </xdr:twoCellAnchor>
  <xdr:twoCellAnchor>
    <xdr:from>
      <xdr:col>0</xdr:col>
      <xdr:colOff>0</xdr:colOff>
      <xdr:row>130</xdr:row>
      <xdr:rowOff>0</xdr:rowOff>
    </xdr:from>
    <xdr:to>
      <xdr:col>9</xdr:col>
      <xdr:colOff>28575</xdr:colOff>
      <xdr:row>130</xdr:row>
      <xdr:rowOff>0</xdr:rowOff>
    </xdr:to>
    <xdr:sp>
      <xdr:nvSpPr>
        <xdr:cNvPr id="15" name="Text 48"/>
        <xdr:cNvSpPr txBox="1">
          <a:spLocks noChangeArrowheads="1"/>
        </xdr:cNvSpPr>
      </xdr:nvSpPr>
      <xdr:spPr>
        <a:xfrm>
          <a:off x="0" y="25079325"/>
          <a:ext cx="6705600" cy="0"/>
        </a:xfrm>
        <a:prstGeom prst="rect">
          <a:avLst/>
        </a:prstGeom>
        <a:solidFill>
          <a:srgbClr val="FFFFFF"/>
        </a:solidFill>
        <a:ln w="1" cmpd="sng">
          <a:noFill/>
        </a:ln>
      </xdr:spPr>
      <xdr:txBody>
        <a:bodyPr vertOverflow="clip" wrap="square"/>
        <a:p>
          <a:pPr algn="just">
            <a:defRPr/>
          </a:pPr>
          <a:r>
            <a:rPr lang="en-US" cap="none" sz="1100" b="0" i="0" u="none" baseline="0"/>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130</xdr:row>
      <xdr:rowOff>0</xdr:rowOff>
    </xdr:from>
    <xdr:to>
      <xdr:col>9</xdr:col>
      <xdr:colOff>28575</xdr:colOff>
      <xdr:row>130</xdr:row>
      <xdr:rowOff>0</xdr:rowOff>
    </xdr:to>
    <xdr:sp>
      <xdr:nvSpPr>
        <xdr:cNvPr id="16" name="Text 48"/>
        <xdr:cNvSpPr txBox="1">
          <a:spLocks noChangeArrowheads="1"/>
        </xdr:cNvSpPr>
      </xdr:nvSpPr>
      <xdr:spPr>
        <a:xfrm>
          <a:off x="2266950" y="25079325"/>
          <a:ext cx="4438650" cy="0"/>
        </a:xfrm>
        <a:prstGeom prst="rect">
          <a:avLst/>
        </a:prstGeom>
        <a:solidFill>
          <a:srgbClr val="FFFFFF"/>
        </a:solidFill>
        <a:ln w="1" cmpd="sng">
          <a:noFill/>
        </a:ln>
      </xdr:spPr>
      <xdr:txBody>
        <a:bodyPr vertOverflow="clip" wrap="square"/>
        <a:p>
          <a:pPr algn="just">
            <a:defRPr/>
          </a:pPr>
          <a:r>
            <a:rPr lang="en-US" cap="none" sz="1100" b="0" i="0" u="none" baseline="0"/>
            <a:t>FRS 101: Presentation of Financial Statements</a:t>
          </a:r>
        </a:p>
      </xdr:txBody>
    </xdr:sp>
    <xdr:clientData/>
  </xdr:twoCellAnchor>
  <xdr:twoCellAnchor>
    <xdr:from>
      <xdr:col>2</xdr:col>
      <xdr:colOff>342900</xdr:colOff>
      <xdr:row>130</xdr:row>
      <xdr:rowOff>0</xdr:rowOff>
    </xdr:from>
    <xdr:to>
      <xdr:col>9</xdr:col>
      <xdr:colOff>28575</xdr:colOff>
      <xdr:row>130</xdr:row>
      <xdr:rowOff>0</xdr:rowOff>
    </xdr:to>
    <xdr:sp>
      <xdr:nvSpPr>
        <xdr:cNvPr id="17" name="Text 48"/>
        <xdr:cNvSpPr txBox="1">
          <a:spLocks noChangeArrowheads="1"/>
        </xdr:cNvSpPr>
      </xdr:nvSpPr>
      <xdr:spPr>
        <a:xfrm>
          <a:off x="2266950" y="25079325"/>
          <a:ext cx="44386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130</xdr:row>
      <xdr:rowOff>0</xdr:rowOff>
    </xdr:from>
    <xdr:to>
      <xdr:col>9</xdr:col>
      <xdr:colOff>28575</xdr:colOff>
      <xdr:row>130</xdr:row>
      <xdr:rowOff>0</xdr:rowOff>
    </xdr:to>
    <xdr:sp>
      <xdr:nvSpPr>
        <xdr:cNvPr id="18" name="Text 48"/>
        <xdr:cNvSpPr txBox="1">
          <a:spLocks noChangeArrowheads="1"/>
        </xdr:cNvSpPr>
      </xdr:nvSpPr>
      <xdr:spPr>
        <a:xfrm>
          <a:off x="2266950" y="25079325"/>
          <a:ext cx="4438650" cy="0"/>
        </a:xfrm>
        <a:prstGeom prst="rect">
          <a:avLst/>
        </a:prstGeom>
        <a:solidFill>
          <a:srgbClr val="FFFFFF"/>
        </a:solidFill>
        <a:ln w="1" cmpd="sng">
          <a:noFill/>
        </a:ln>
      </xdr:spPr>
      <xdr:txBody>
        <a:bodyPr vertOverflow="clip" wrap="square"/>
        <a:p>
          <a:pPr algn="just">
            <a:defRPr/>
          </a:pPr>
          <a:r>
            <a:rPr lang="en-US" cap="none" sz="1100" b="0" i="0" u="none" baseline="0"/>
            <a:t>FRS 3: Business Combinations and FRS 136: Impairment of Assets </a:t>
          </a:r>
        </a:p>
      </xdr:txBody>
    </xdr:sp>
    <xdr:clientData/>
  </xdr:twoCellAnchor>
  <xdr:twoCellAnchor>
    <xdr:from>
      <xdr:col>2</xdr:col>
      <xdr:colOff>314325</xdr:colOff>
      <xdr:row>130</xdr:row>
      <xdr:rowOff>0</xdr:rowOff>
    </xdr:from>
    <xdr:to>
      <xdr:col>8</xdr:col>
      <xdr:colOff>885825</xdr:colOff>
      <xdr:row>130</xdr:row>
      <xdr:rowOff>0</xdr:rowOff>
    </xdr:to>
    <xdr:sp>
      <xdr:nvSpPr>
        <xdr:cNvPr id="19" name="Text 48"/>
        <xdr:cNvSpPr txBox="1">
          <a:spLocks noChangeArrowheads="1"/>
        </xdr:cNvSpPr>
      </xdr:nvSpPr>
      <xdr:spPr>
        <a:xfrm>
          <a:off x="2238375" y="25079325"/>
          <a:ext cx="4381500" cy="0"/>
        </a:xfrm>
        <a:prstGeom prst="rect">
          <a:avLst/>
        </a:prstGeom>
        <a:solidFill>
          <a:srgbClr val="FFFFFF"/>
        </a:solidFill>
        <a:ln w="1" cmpd="sng">
          <a:noFill/>
        </a:ln>
      </xdr:spPr>
      <xdr:txBody>
        <a:bodyPr vertOverflow="clip" wrap="square"/>
        <a:p>
          <a:pPr algn="just">
            <a:defRPr/>
          </a:pPr>
          <a:r>
            <a:rPr lang="en-US" cap="none" sz="1100" b="0" i="0" u="none" baseline="0"/>
            <a:t>The adoption of FRS 3 Business Combination and the consequential changes to FRS 136 Impairment of Assets, has resulted in a change in the accounting policy relating to purchased goodwill.
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130</xdr:row>
      <xdr:rowOff>0</xdr:rowOff>
    </xdr:from>
    <xdr:to>
      <xdr:col>9</xdr:col>
      <xdr:colOff>28575</xdr:colOff>
      <xdr:row>130</xdr:row>
      <xdr:rowOff>0</xdr:rowOff>
    </xdr:to>
    <xdr:sp>
      <xdr:nvSpPr>
        <xdr:cNvPr id="20" name="Text 48"/>
        <xdr:cNvSpPr txBox="1">
          <a:spLocks noChangeArrowheads="1"/>
        </xdr:cNvSpPr>
      </xdr:nvSpPr>
      <xdr:spPr>
        <a:xfrm>
          <a:off x="2238375" y="25079325"/>
          <a:ext cx="4467225" cy="0"/>
        </a:xfrm>
        <a:prstGeom prst="rect">
          <a:avLst/>
        </a:prstGeom>
        <a:solidFill>
          <a:srgbClr val="FFFFFF"/>
        </a:solidFill>
        <a:ln w="1" cmpd="sng">
          <a:noFill/>
        </a:ln>
      </xdr:spPr>
      <xdr:txBody>
        <a:bodyPr vertOverflow="clip" wrap="square"/>
        <a:p>
          <a:pPr algn="just">
            <a:defRPr/>
          </a:pPr>
          <a:r>
            <a:rPr lang="en-US" cap="none" sz="1100" b="0" i="0" u="none" baseline="0"/>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130</xdr:row>
      <xdr:rowOff>0</xdr:rowOff>
    </xdr:from>
    <xdr:to>
      <xdr:col>8</xdr:col>
      <xdr:colOff>866775</xdr:colOff>
      <xdr:row>130</xdr:row>
      <xdr:rowOff>0</xdr:rowOff>
    </xdr:to>
    <xdr:sp>
      <xdr:nvSpPr>
        <xdr:cNvPr id="21" name="Text 48"/>
        <xdr:cNvSpPr txBox="1">
          <a:spLocks noChangeArrowheads="1"/>
        </xdr:cNvSpPr>
      </xdr:nvSpPr>
      <xdr:spPr>
        <a:xfrm>
          <a:off x="723900" y="25079325"/>
          <a:ext cx="5876925" cy="0"/>
        </a:xfrm>
        <a:prstGeom prst="rect">
          <a:avLst/>
        </a:prstGeom>
        <a:solidFill>
          <a:srgbClr val="FFFFFF"/>
        </a:solidFill>
        <a:ln w="1" cmpd="sng">
          <a:noFill/>
        </a:ln>
      </xdr:spPr>
      <xdr:txBody>
        <a:bodyPr vertOverflow="clip" wrap="square"/>
        <a:p>
          <a:pPr algn="just">
            <a:defRPr/>
          </a:pPr>
          <a:r>
            <a:rPr lang="en-US" cap="none" sz="1100" b="0" i="0" u="none" baseline="0"/>
            <a:t>The changes in accounting policies as described above which were adjusted to the opening retained profits/(loss) and capital reserves of the Group are as follows:
</a:t>
          </a:r>
        </a:p>
      </xdr:txBody>
    </xdr:sp>
    <xdr:clientData/>
  </xdr:twoCellAnchor>
  <xdr:twoCellAnchor>
    <xdr:from>
      <xdr:col>1</xdr:col>
      <xdr:colOff>0</xdr:colOff>
      <xdr:row>19</xdr:row>
      <xdr:rowOff>0</xdr:rowOff>
    </xdr:from>
    <xdr:to>
      <xdr:col>9</xdr:col>
      <xdr:colOff>0</xdr:colOff>
      <xdr:row>19</xdr:row>
      <xdr:rowOff>0</xdr:rowOff>
    </xdr:to>
    <xdr:sp>
      <xdr:nvSpPr>
        <xdr:cNvPr id="22" name="Text 48"/>
        <xdr:cNvSpPr txBox="1">
          <a:spLocks noChangeArrowheads="1"/>
        </xdr:cNvSpPr>
      </xdr:nvSpPr>
      <xdr:spPr>
        <a:xfrm>
          <a:off x="466725" y="3343275"/>
          <a:ext cx="6210300" cy="0"/>
        </a:xfrm>
        <a:prstGeom prst="rect">
          <a:avLst/>
        </a:prstGeom>
        <a:solidFill>
          <a:srgbClr val="FFFFFF"/>
        </a:solidFill>
        <a:ln w="1" cmpd="sng">
          <a:noFill/>
        </a:ln>
      </xdr:spPr>
      <xdr:txBody>
        <a:bodyPr vertOverflow="clip" wrap="square"/>
        <a:p>
          <a:pPr algn="just">
            <a:defRPr/>
          </a:pPr>
          <a:r>
            <a:rPr lang="en-US" cap="none" sz="1100" b="0" i="0" u="none" baseline="0"/>
            <a:t>The allowance for bad and doubtful debts and financing of the Group are computed based on the requirement of BNM/GP3 which is consistent with the adoption made in the previous audited annual financial statements. </a:t>
          </a:r>
        </a:p>
      </xdr:txBody>
    </xdr:sp>
    <xdr:clientData/>
  </xdr:twoCellAnchor>
  <xdr:twoCellAnchor>
    <xdr:from>
      <xdr:col>1</xdr:col>
      <xdr:colOff>9525</xdr:colOff>
      <xdr:row>19</xdr:row>
      <xdr:rowOff>0</xdr:rowOff>
    </xdr:from>
    <xdr:to>
      <xdr:col>9</xdr:col>
      <xdr:colOff>9525</xdr:colOff>
      <xdr:row>19</xdr:row>
      <xdr:rowOff>0</xdr:rowOff>
    </xdr:to>
    <xdr:sp>
      <xdr:nvSpPr>
        <xdr:cNvPr id="23" name="Text 48"/>
        <xdr:cNvSpPr txBox="1">
          <a:spLocks noChangeArrowheads="1"/>
        </xdr:cNvSpPr>
      </xdr:nvSpPr>
      <xdr:spPr>
        <a:xfrm>
          <a:off x="476250" y="3343275"/>
          <a:ext cx="6210300" cy="0"/>
        </a:xfrm>
        <a:prstGeom prst="rect">
          <a:avLst/>
        </a:prstGeom>
        <a:solidFill>
          <a:srgbClr val="FFFFFF"/>
        </a:solidFill>
        <a:ln w="1" cmpd="sng">
          <a:noFill/>
        </a:ln>
      </xdr:spPr>
      <xdr:txBody>
        <a:bodyPr vertOverflow="clip" wrap="square"/>
        <a:p>
          <a:pPr algn="just">
            <a:defRPr/>
          </a:pPr>
          <a:r>
            <a:rPr lang="en-US" cap="none" sz="1100" b="0" i="0" u="none" baseline="0"/>
            <a:t>The adoption of FRS 2, 5, 108, 110, 116, 121, 127, 128, 132, 133, 138 and 140, other than FRS 3, 101 and 136, do not have significant financial impacts on the Group. The principal effects of the changes in accounting policies resulting from the adoption of the new and revised FRSs are disclosed in Note A13.</a:t>
          </a:r>
        </a:p>
      </xdr:txBody>
    </xdr:sp>
    <xdr:clientData/>
  </xdr:twoCellAnchor>
  <xdr:twoCellAnchor>
    <xdr:from>
      <xdr:col>1</xdr:col>
      <xdr:colOff>28575</xdr:colOff>
      <xdr:row>102</xdr:row>
      <xdr:rowOff>180975</xdr:rowOff>
    </xdr:from>
    <xdr:to>
      <xdr:col>8</xdr:col>
      <xdr:colOff>847725</xdr:colOff>
      <xdr:row>104</xdr:row>
      <xdr:rowOff>114300</xdr:rowOff>
    </xdr:to>
    <xdr:sp>
      <xdr:nvSpPr>
        <xdr:cNvPr id="24" name="Text 48"/>
        <xdr:cNvSpPr txBox="1">
          <a:spLocks noChangeArrowheads="1"/>
        </xdr:cNvSpPr>
      </xdr:nvSpPr>
      <xdr:spPr>
        <a:xfrm>
          <a:off x="495300" y="19754850"/>
          <a:ext cx="6086475" cy="3333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material event subsequent to 30 June 2007 is disclosed in note B8(d).</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130</xdr:row>
      <xdr:rowOff>0</xdr:rowOff>
    </xdr:from>
    <xdr:to>
      <xdr:col>9</xdr:col>
      <xdr:colOff>28575</xdr:colOff>
      <xdr:row>130</xdr:row>
      <xdr:rowOff>0</xdr:rowOff>
    </xdr:to>
    <xdr:sp>
      <xdr:nvSpPr>
        <xdr:cNvPr id="25" name="Text 48"/>
        <xdr:cNvSpPr txBox="1">
          <a:spLocks noChangeArrowheads="1"/>
        </xdr:cNvSpPr>
      </xdr:nvSpPr>
      <xdr:spPr>
        <a:xfrm>
          <a:off x="2266950" y="25079325"/>
          <a:ext cx="44386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96</xdr:row>
      <xdr:rowOff>104775</xdr:rowOff>
    </xdr:from>
    <xdr:to>
      <xdr:col>8</xdr:col>
      <xdr:colOff>866775</xdr:colOff>
      <xdr:row>99</xdr:row>
      <xdr:rowOff>28575</xdr:rowOff>
    </xdr:to>
    <xdr:sp>
      <xdr:nvSpPr>
        <xdr:cNvPr id="26" name="Text 48"/>
        <xdr:cNvSpPr txBox="1">
          <a:spLocks noChangeArrowheads="1"/>
        </xdr:cNvSpPr>
      </xdr:nvSpPr>
      <xdr:spPr>
        <a:xfrm>
          <a:off x="476250" y="18478500"/>
          <a:ext cx="6124575" cy="5238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Capital commitments for the purchase of property, plant and equipment as at 30 June 2007 amounted to RM9.6 million.</a:t>
          </a:r>
          <a:r>
            <a:rPr lang="en-US" cap="none" sz="1100" b="0" i="0" u="none" baseline="0">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128</xdr:row>
      <xdr:rowOff>0</xdr:rowOff>
    </xdr:from>
    <xdr:to>
      <xdr:col>8</xdr:col>
      <xdr:colOff>828675</xdr:colOff>
      <xdr:row>129</xdr:row>
      <xdr:rowOff>57150</xdr:rowOff>
    </xdr:to>
    <xdr:sp>
      <xdr:nvSpPr>
        <xdr:cNvPr id="27" name="Text 48"/>
        <xdr:cNvSpPr txBox="1">
          <a:spLocks noChangeArrowheads="1"/>
        </xdr:cNvSpPr>
      </xdr:nvSpPr>
      <xdr:spPr>
        <a:xfrm>
          <a:off x="733425" y="24679275"/>
          <a:ext cx="5829300" cy="2571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are no contingent assets as at the date of this report.          </a:t>
          </a:r>
          <a:r>
            <a:rPr lang="en-US" cap="none" sz="1100" b="0"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340</xdr:row>
      <xdr:rowOff>0</xdr:rowOff>
    </xdr:from>
    <xdr:to>
      <xdr:col>11</xdr:col>
      <xdr:colOff>0</xdr:colOff>
      <xdr:row>340</xdr:row>
      <xdr:rowOff>0</xdr:rowOff>
    </xdr:to>
    <xdr:sp>
      <xdr:nvSpPr>
        <xdr:cNvPr id="1" name="Text 48"/>
        <xdr:cNvSpPr txBox="1">
          <a:spLocks noChangeArrowheads="1"/>
        </xdr:cNvSpPr>
      </xdr:nvSpPr>
      <xdr:spPr>
        <a:xfrm>
          <a:off x="400050" y="65455800"/>
          <a:ext cx="6534150"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340</xdr:row>
      <xdr:rowOff>0</xdr:rowOff>
    </xdr:from>
    <xdr:to>
      <xdr:col>11</xdr:col>
      <xdr:colOff>0</xdr:colOff>
      <xdr:row>340</xdr:row>
      <xdr:rowOff>0</xdr:rowOff>
    </xdr:to>
    <xdr:sp>
      <xdr:nvSpPr>
        <xdr:cNvPr id="2" name="Text 48"/>
        <xdr:cNvSpPr txBox="1">
          <a:spLocks noChangeArrowheads="1"/>
        </xdr:cNvSpPr>
      </xdr:nvSpPr>
      <xdr:spPr>
        <a:xfrm>
          <a:off x="352425" y="65455800"/>
          <a:ext cx="658177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340</xdr:row>
      <xdr:rowOff>0</xdr:rowOff>
    </xdr:from>
    <xdr:to>
      <xdr:col>11</xdr:col>
      <xdr:colOff>0</xdr:colOff>
      <xdr:row>340</xdr:row>
      <xdr:rowOff>0</xdr:rowOff>
    </xdr:to>
    <xdr:sp>
      <xdr:nvSpPr>
        <xdr:cNvPr id="3" name="Text 48"/>
        <xdr:cNvSpPr txBox="1">
          <a:spLocks noChangeArrowheads="1"/>
        </xdr:cNvSpPr>
      </xdr:nvSpPr>
      <xdr:spPr>
        <a:xfrm>
          <a:off x="352425" y="65455800"/>
          <a:ext cx="65817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340</xdr:row>
      <xdr:rowOff>0</xdr:rowOff>
    </xdr:from>
    <xdr:to>
      <xdr:col>11</xdr:col>
      <xdr:colOff>0</xdr:colOff>
      <xdr:row>340</xdr:row>
      <xdr:rowOff>0</xdr:rowOff>
    </xdr:to>
    <xdr:sp>
      <xdr:nvSpPr>
        <xdr:cNvPr id="4" name="Text 48"/>
        <xdr:cNvSpPr txBox="1">
          <a:spLocks noChangeArrowheads="1"/>
        </xdr:cNvSpPr>
      </xdr:nvSpPr>
      <xdr:spPr>
        <a:xfrm>
          <a:off x="381000" y="65455800"/>
          <a:ext cx="6553200" cy="0"/>
        </a:xfrm>
        <a:prstGeom prst="rect">
          <a:avLst/>
        </a:prstGeom>
        <a:solidFill>
          <a:srgbClr val="FFFFFF"/>
        </a:solidFill>
        <a:ln w="1" cmpd="sng">
          <a:noFill/>
        </a:ln>
      </xdr:spPr>
      <xdr:txBody>
        <a:bodyPr vertOverflow="clip" wrap="square"/>
        <a:p>
          <a:pPr algn="just">
            <a:defRPr/>
          </a:pPr>
          <a:r>
            <a:rPr lang="en-US" cap="none" sz="1100" b="1" i="0" u="none" baseline="0">
              <a:solidFill>
                <a:srgbClr val="000000"/>
              </a:solidFill>
            </a:rPr>
            <a:t>Losses Per Share (cont'd)</a:t>
          </a:r>
        </a:p>
      </xdr:txBody>
    </xdr:sp>
    <xdr:clientData/>
  </xdr:twoCellAnchor>
  <xdr:twoCellAnchor>
    <xdr:from>
      <xdr:col>1</xdr:col>
      <xdr:colOff>0</xdr:colOff>
      <xdr:row>340</xdr:row>
      <xdr:rowOff>0</xdr:rowOff>
    </xdr:from>
    <xdr:to>
      <xdr:col>11</xdr:col>
      <xdr:colOff>0</xdr:colOff>
      <xdr:row>340</xdr:row>
      <xdr:rowOff>0</xdr:rowOff>
    </xdr:to>
    <xdr:sp>
      <xdr:nvSpPr>
        <xdr:cNvPr id="5" name="Text 48"/>
        <xdr:cNvSpPr txBox="1">
          <a:spLocks noChangeArrowheads="1"/>
        </xdr:cNvSpPr>
      </xdr:nvSpPr>
      <xdr:spPr>
        <a:xfrm>
          <a:off x="323850" y="65455800"/>
          <a:ext cx="6610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340</xdr:row>
      <xdr:rowOff>0</xdr:rowOff>
    </xdr:from>
    <xdr:to>
      <xdr:col>11</xdr:col>
      <xdr:colOff>0</xdr:colOff>
      <xdr:row>340</xdr:row>
      <xdr:rowOff>0</xdr:rowOff>
    </xdr:to>
    <xdr:sp>
      <xdr:nvSpPr>
        <xdr:cNvPr id="6" name="Text 48"/>
        <xdr:cNvSpPr txBox="1">
          <a:spLocks noChangeArrowheads="1"/>
        </xdr:cNvSpPr>
      </xdr:nvSpPr>
      <xdr:spPr>
        <a:xfrm>
          <a:off x="352425" y="65455800"/>
          <a:ext cx="65817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Details of financial instruments with off-balance sheet risk as at 31 December 2006:
Value of contracts classified by remaining period to maturity or next repricing date (whichever is earlier).</a:t>
          </a:r>
        </a:p>
      </xdr:txBody>
    </xdr:sp>
    <xdr:clientData/>
  </xdr:twoCellAnchor>
  <xdr:twoCellAnchor>
    <xdr:from>
      <xdr:col>1</xdr:col>
      <xdr:colOff>28575</xdr:colOff>
      <xdr:row>340</xdr:row>
      <xdr:rowOff>0</xdr:rowOff>
    </xdr:from>
    <xdr:to>
      <xdr:col>11</xdr:col>
      <xdr:colOff>0</xdr:colOff>
      <xdr:row>340</xdr:row>
      <xdr:rowOff>0</xdr:rowOff>
    </xdr:to>
    <xdr:sp>
      <xdr:nvSpPr>
        <xdr:cNvPr id="7" name="Text 48"/>
        <xdr:cNvSpPr txBox="1">
          <a:spLocks noChangeArrowheads="1"/>
        </xdr:cNvSpPr>
      </xdr:nvSpPr>
      <xdr:spPr>
        <a:xfrm>
          <a:off x="352425" y="65455800"/>
          <a:ext cx="65817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340</xdr:row>
      <xdr:rowOff>0</xdr:rowOff>
    </xdr:from>
    <xdr:to>
      <xdr:col>11</xdr:col>
      <xdr:colOff>0</xdr:colOff>
      <xdr:row>340</xdr:row>
      <xdr:rowOff>0</xdr:rowOff>
    </xdr:to>
    <xdr:sp>
      <xdr:nvSpPr>
        <xdr:cNvPr id="8" name="Text 48"/>
        <xdr:cNvSpPr txBox="1">
          <a:spLocks noChangeArrowheads="1"/>
        </xdr:cNvSpPr>
      </xdr:nvSpPr>
      <xdr:spPr>
        <a:xfrm>
          <a:off x="352425" y="65455800"/>
          <a:ext cx="6581775" cy="0"/>
        </a:xfrm>
        <a:prstGeom prst="rect">
          <a:avLst/>
        </a:prstGeom>
        <a:solidFill>
          <a:srgbClr val="FFFFFF"/>
        </a:solidFill>
        <a:ln w="1" cmpd="sng">
          <a:noFill/>
        </a:ln>
      </xdr:spPr>
      <xdr:txBody>
        <a:bodyPr vertOverflow="clip" wrap="square"/>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Credit risk</a:t>
          </a:r>
          <a:r>
            <a:rPr lang="en-US" cap="none" sz="1100" b="0" i="0" u="none" baseline="0">
              <a:solidFill>
                <a:srgbClr val="000000"/>
              </a:solidFill>
              <a:latin typeface="Times New Roman"/>
              <a:ea typeface="Times New Roman"/>
              <a:cs typeface="Times New Roman"/>
            </a:rPr>
            <a:t>
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340</xdr:row>
      <xdr:rowOff>0</xdr:rowOff>
    </xdr:from>
    <xdr:to>
      <xdr:col>11</xdr:col>
      <xdr:colOff>0</xdr:colOff>
      <xdr:row>340</xdr:row>
      <xdr:rowOff>0</xdr:rowOff>
    </xdr:to>
    <xdr:sp>
      <xdr:nvSpPr>
        <xdr:cNvPr id="9" name="Text 48"/>
        <xdr:cNvSpPr txBox="1">
          <a:spLocks noChangeArrowheads="1"/>
        </xdr:cNvSpPr>
      </xdr:nvSpPr>
      <xdr:spPr>
        <a:xfrm>
          <a:off x="352425" y="65455800"/>
          <a:ext cx="6581775" cy="0"/>
        </a:xfrm>
        <a:prstGeom prst="rect">
          <a:avLst/>
        </a:prstGeom>
        <a:solidFill>
          <a:srgbClr val="FFFFFF"/>
        </a:solidFill>
        <a:ln w="1" cmpd="sng">
          <a:noFill/>
        </a:ln>
      </xdr:spPr>
      <xdr:txBody>
        <a:bodyPr vertOverflow="clip" wrap="square"/>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Alliance Bank acts as an intermediary with conterparties wo wish to swap their interest obligations. Alliance Bank also uses interest rate swaps, futures, forward and option contracts in its trading account activities and its overall interest rate risk management.
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Gains and losses on interest rate swaps, futures, forward and option contracts that do not qualify as hedges are rocognised in the current period using the mark-to-market method, and are included in net result from dealing securities.
</a:t>
          </a:r>
        </a:p>
      </xdr:txBody>
    </xdr:sp>
    <xdr:clientData/>
  </xdr:twoCellAnchor>
  <xdr:twoCellAnchor>
    <xdr:from>
      <xdr:col>1</xdr:col>
      <xdr:colOff>28575</xdr:colOff>
      <xdr:row>340</xdr:row>
      <xdr:rowOff>0</xdr:rowOff>
    </xdr:from>
    <xdr:to>
      <xdr:col>11</xdr:col>
      <xdr:colOff>0</xdr:colOff>
      <xdr:row>340</xdr:row>
      <xdr:rowOff>0</xdr:rowOff>
    </xdr:to>
    <xdr:sp>
      <xdr:nvSpPr>
        <xdr:cNvPr id="10" name="Text 48"/>
        <xdr:cNvSpPr txBox="1">
          <a:spLocks noChangeArrowheads="1"/>
        </xdr:cNvSpPr>
      </xdr:nvSpPr>
      <xdr:spPr>
        <a:xfrm>
          <a:off x="352425" y="65455800"/>
          <a:ext cx="6581775" cy="0"/>
        </a:xfrm>
        <a:prstGeom prst="rect">
          <a:avLst/>
        </a:prstGeom>
        <a:solidFill>
          <a:srgbClr val="FFFFFF"/>
        </a:solidFill>
        <a:ln w="1" cmpd="sng">
          <a:noFill/>
        </a:ln>
      </xdr:spPr>
      <xdr:txBody>
        <a:bodyPr vertOverflow="clip" wrap="square"/>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1" name="Text 48"/>
        <xdr:cNvSpPr txBox="1">
          <a:spLocks noChangeArrowheads="1"/>
        </xdr:cNvSpPr>
      </xdr:nvSpPr>
      <xdr:spPr>
        <a:xfrm>
          <a:off x="352425" y="400050"/>
          <a:ext cx="658177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The increase in operating expenses by RM36.6 million or 17.5% was mainly due to the Group's investment in human capital, insfrastructure building and marketing.
The Group registered an improvement in recoveries, recording RM114.5 milion compared to RM45.7 million for the same period last year.
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11</xdr:col>
      <xdr:colOff>0</xdr:colOff>
      <xdr:row>2</xdr:row>
      <xdr:rowOff>0</xdr:rowOff>
    </xdr:to>
    <xdr:sp>
      <xdr:nvSpPr>
        <xdr:cNvPr id="12" name="Text 48"/>
        <xdr:cNvSpPr txBox="1">
          <a:spLocks noChangeArrowheads="1"/>
        </xdr:cNvSpPr>
      </xdr:nvSpPr>
      <xdr:spPr>
        <a:xfrm>
          <a:off x="352425" y="400050"/>
          <a:ext cx="658177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11</xdr:col>
      <xdr:colOff>0</xdr:colOff>
      <xdr:row>2</xdr:row>
      <xdr:rowOff>0</xdr:rowOff>
    </xdr:to>
    <xdr:sp>
      <xdr:nvSpPr>
        <xdr:cNvPr id="13" name="Text 48"/>
        <xdr:cNvSpPr txBox="1">
          <a:spLocks noChangeArrowheads="1"/>
        </xdr:cNvSpPr>
      </xdr:nvSpPr>
      <xdr:spPr>
        <a:xfrm>
          <a:off x="390525" y="400050"/>
          <a:ext cx="654367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14" name="Text 48"/>
        <xdr:cNvSpPr txBox="1">
          <a:spLocks noChangeArrowheads="1"/>
        </xdr:cNvSpPr>
      </xdr:nvSpPr>
      <xdr:spPr>
        <a:xfrm>
          <a:off x="333375" y="400050"/>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For instance, credit cards have outgrown the industry's year-on-year average and for 2nd Quarter, recorded a 19% growth, the best in five quarters. Distribution channels are also being strengthened and extended via direct sales force, third-party distribution channels and on-line banking.
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p>
      </xdr:txBody>
    </xdr:sp>
    <xdr:clientData/>
  </xdr:twoCellAnchor>
  <xdr:twoCellAnchor>
    <xdr:from>
      <xdr:col>1</xdr:col>
      <xdr:colOff>28575</xdr:colOff>
      <xdr:row>2</xdr:row>
      <xdr:rowOff>0</xdr:rowOff>
    </xdr:from>
    <xdr:to>
      <xdr:col>11</xdr:col>
      <xdr:colOff>0</xdr:colOff>
      <xdr:row>2</xdr:row>
      <xdr:rowOff>0</xdr:rowOff>
    </xdr:to>
    <xdr:sp>
      <xdr:nvSpPr>
        <xdr:cNvPr id="15" name="Text 48"/>
        <xdr:cNvSpPr txBox="1">
          <a:spLocks noChangeArrowheads="1"/>
        </xdr:cNvSpPr>
      </xdr:nvSpPr>
      <xdr:spPr>
        <a:xfrm>
          <a:off x="352425" y="400050"/>
          <a:ext cx="658177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p>
      </xdr:txBody>
    </xdr:sp>
    <xdr:clientData/>
  </xdr:twoCellAnchor>
  <xdr:twoCellAnchor>
    <xdr:from>
      <xdr:col>1</xdr:col>
      <xdr:colOff>0</xdr:colOff>
      <xdr:row>2</xdr:row>
      <xdr:rowOff>0</xdr:rowOff>
    </xdr:from>
    <xdr:to>
      <xdr:col>10</xdr:col>
      <xdr:colOff>28575</xdr:colOff>
      <xdr:row>2</xdr:row>
      <xdr:rowOff>0</xdr:rowOff>
    </xdr:to>
    <xdr:sp>
      <xdr:nvSpPr>
        <xdr:cNvPr id="16" name="Text 48"/>
        <xdr:cNvSpPr txBox="1">
          <a:spLocks noChangeArrowheads="1"/>
        </xdr:cNvSpPr>
      </xdr:nvSpPr>
      <xdr:spPr>
        <a:xfrm>
          <a:off x="323850" y="400050"/>
          <a:ext cx="6610350"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11</xdr:col>
      <xdr:colOff>0</xdr:colOff>
      <xdr:row>2</xdr:row>
      <xdr:rowOff>0</xdr:rowOff>
    </xdr:to>
    <xdr:sp>
      <xdr:nvSpPr>
        <xdr:cNvPr id="17" name="Text 48"/>
        <xdr:cNvSpPr txBox="1">
          <a:spLocks noChangeArrowheads="1"/>
        </xdr:cNvSpPr>
      </xdr:nvSpPr>
      <xdr:spPr>
        <a:xfrm>
          <a:off x="381000" y="400050"/>
          <a:ext cx="6553200"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11</xdr:col>
      <xdr:colOff>0</xdr:colOff>
      <xdr:row>2</xdr:row>
      <xdr:rowOff>0</xdr:rowOff>
    </xdr:to>
    <xdr:sp>
      <xdr:nvSpPr>
        <xdr:cNvPr id="18" name="Text 48"/>
        <xdr:cNvSpPr txBox="1">
          <a:spLocks noChangeArrowheads="1"/>
        </xdr:cNvSpPr>
      </xdr:nvSpPr>
      <xdr:spPr>
        <a:xfrm>
          <a:off x="381000" y="400050"/>
          <a:ext cx="6553200"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11</xdr:col>
      <xdr:colOff>0</xdr:colOff>
      <xdr:row>2</xdr:row>
      <xdr:rowOff>0</xdr:rowOff>
    </xdr:to>
    <xdr:sp>
      <xdr:nvSpPr>
        <xdr:cNvPr id="19" name="Text 48"/>
        <xdr:cNvSpPr txBox="1">
          <a:spLocks noChangeArrowheads="1"/>
        </xdr:cNvSpPr>
      </xdr:nvSpPr>
      <xdr:spPr>
        <a:xfrm>
          <a:off x="333375" y="400050"/>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11</xdr:col>
      <xdr:colOff>0</xdr:colOff>
      <xdr:row>2</xdr:row>
      <xdr:rowOff>0</xdr:rowOff>
    </xdr:to>
    <xdr:sp>
      <xdr:nvSpPr>
        <xdr:cNvPr id="20" name="Text 48"/>
        <xdr:cNvSpPr txBox="1">
          <a:spLocks noChangeArrowheads="1"/>
        </xdr:cNvSpPr>
      </xdr:nvSpPr>
      <xdr:spPr>
        <a:xfrm>
          <a:off x="323850" y="400050"/>
          <a:ext cx="6610350" cy="0"/>
        </a:xfrm>
        <a:prstGeom prst="rect">
          <a:avLst/>
        </a:prstGeom>
        <a:solidFill>
          <a:srgbClr val="FFFFFF"/>
        </a:solidFill>
        <a:ln w="1" cmpd="sng">
          <a:noFill/>
        </a:ln>
      </xdr:spPr>
      <xdr:txBody>
        <a:bodyPr vertOverflow="clip" wrap="square"/>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9525</xdr:colOff>
      <xdr:row>10</xdr:row>
      <xdr:rowOff>9525</xdr:rowOff>
    </xdr:from>
    <xdr:to>
      <xdr:col>9</xdr:col>
      <xdr:colOff>781050</xdr:colOff>
      <xdr:row>13</xdr:row>
      <xdr:rowOff>142875</xdr:rowOff>
    </xdr:to>
    <xdr:sp>
      <xdr:nvSpPr>
        <xdr:cNvPr id="21" name="Text 48"/>
        <xdr:cNvSpPr txBox="1">
          <a:spLocks noChangeArrowheads="1"/>
        </xdr:cNvSpPr>
      </xdr:nvSpPr>
      <xdr:spPr>
        <a:xfrm>
          <a:off x="333375" y="1866900"/>
          <a:ext cx="6581775" cy="733425"/>
        </a:xfrm>
        <a:prstGeom prst="rect">
          <a:avLst/>
        </a:prstGeom>
        <a:solidFill>
          <a:srgbClr val="FFFFFF"/>
        </a:solidFill>
        <a:ln w="1" cmpd="sng">
          <a:noFill/>
        </a:ln>
      </xdr:spPr>
      <xdr:txBody>
        <a:bodyPr vertOverflow="clip" wrap="square"/>
        <a:p>
          <a:pPr algn="just">
            <a:defRPr/>
          </a:pPr>
          <a:r>
            <a:rPr lang="en-US" cap="none" sz="1200" b="0" i="0" u="none" baseline="0"/>
            <a:t>For the half year ended 30 June 2007, the Group recorded a profit after tax of RM40.082 million on the back of a revenue of RM451.552 million. The Group's investments in Australia was the major contributor. Other operations of the Group generally performed to expectations.</a:t>
          </a:r>
        </a:p>
      </xdr:txBody>
    </xdr:sp>
    <xdr:clientData/>
  </xdr:twoCellAnchor>
  <xdr:twoCellAnchor>
    <xdr:from>
      <xdr:col>1</xdr:col>
      <xdr:colOff>0</xdr:colOff>
      <xdr:row>16</xdr:row>
      <xdr:rowOff>180975</xdr:rowOff>
    </xdr:from>
    <xdr:to>
      <xdr:col>9</xdr:col>
      <xdr:colOff>781050</xdr:colOff>
      <xdr:row>21</xdr:row>
      <xdr:rowOff>133350</xdr:rowOff>
    </xdr:to>
    <xdr:sp>
      <xdr:nvSpPr>
        <xdr:cNvPr id="22" name="Text 48"/>
        <xdr:cNvSpPr txBox="1">
          <a:spLocks noChangeArrowheads="1"/>
        </xdr:cNvSpPr>
      </xdr:nvSpPr>
      <xdr:spPr>
        <a:xfrm>
          <a:off x="323850" y="3171825"/>
          <a:ext cx="6591300" cy="952500"/>
        </a:xfrm>
        <a:prstGeom prst="rect">
          <a:avLst/>
        </a:prstGeom>
        <a:solidFill>
          <a:srgbClr val="FFFFFF"/>
        </a:solidFill>
        <a:ln w="1" cmpd="sng">
          <a:noFill/>
        </a:ln>
      </xdr:spPr>
      <xdr:txBody>
        <a:bodyPr vertOverflow="clip" wrap="square"/>
        <a:p>
          <a:pPr algn="just">
            <a:defRPr/>
          </a:pPr>
          <a:r>
            <a:rPr lang="en-US" cap="none" sz="1200" b="0" i="0" u="none" baseline="0"/>
            <a:t>The Group recorded a  profit after tax of RM18.843 million for the second quarter ended 30 June 2007 as compared to the profit after tax of RM21.239 million recorded for the  first quarter of year 2007. Apart from the lower contribution from the Group's hotel division in Australia which was affected by seasonally lower demand, most of the other operations of the Group recorded improvement in results for the second quarter of  year 2007.</a:t>
          </a:r>
        </a:p>
      </xdr:txBody>
    </xdr:sp>
    <xdr:clientData/>
  </xdr:twoCellAnchor>
  <xdr:twoCellAnchor>
    <xdr:from>
      <xdr:col>1</xdr:col>
      <xdr:colOff>28575</xdr:colOff>
      <xdr:row>221</xdr:row>
      <xdr:rowOff>66675</xdr:rowOff>
    </xdr:from>
    <xdr:to>
      <xdr:col>9</xdr:col>
      <xdr:colOff>771525</xdr:colOff>
      <xdr:row>224</xdr:row>
      <xdr:rowOff>152400</xdr:rowOff>
    </xdr:to>
    <xdr:sp>
      <xdr:nvSpPr>
        <xdr:cNvPr id="23" name="Text 48"/>
        <xdr:cNvSpPr txBox="1">
          <a:spLocks noChangeArrowheads="1"/>
        </xdr:cNvSpPr>
      </xdr:nvSpPr>
      <xdr:spPr>
        <a:xfrm>
          <a:off x="352425" y="43024425"/>
          <a:ext cx="6553200" cy="6858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basic earnings per share of the Group has been computed by dividing the profit attributable to equity holders of the parent by the weighted average number of ordinary shares in issue during the period, excluding treasury shares held by the Company.</a:t>
          </a:r>
        </a:p>
      </xdr:txBody>
    </xdr:sp>
    <xdr:clientData/>
  </xdr:twoCellAnchor>
  <xdr:twoCellAnchor>
    <xdr:from>
      <xdr:col>1</xdr:col>
      <xdr:colOff>0</xdr:colOff>
      <xdr:row>239</xdr:row>
      <xdr:rowOff>104775</xdr:rowOff>
    </xdr:from>
    <xdr:to>
      <xdr:col>9</xdr:col>
      <xdr:colOff>771525</xdr:colOff>
      <xdr:row>243</xdr:row>
      <xdr:rowOff>57150</xdr:rowOff>
    </xdr:to>
    <xdr:sp>
      <xdr:nvSpPr>
        <xdr:cNvPr id="24" name="Text 48"/>
        <xdr:cNvSpPr txBox="1">
          <a:spLocks noChangeArrowheads="1"/>
        </xdr:cNvSpPr>
      </xdr:nvSpPr>
      <xdr:spPr>
        <a:xfrm>
          <a:off x="323850" y="46443900"/>
          <a:ext cx="6581775" cy="7524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diluted earnings per share of the Group has been computed by dividing the profit attributable to equity holders of the parent by the weighted average number of ordinary shares in issue during the period, adjusted for the assumed conversion of the warrants.
</a:t>
          </a:r>
        </a:p>
      </xdr:txBody>
    </xdr:sp>
    <xdr:clientData/>
  </xdr:twoCellAnchor>
  <xdr:twoCellAnchor>
    <xdr:from>
      <xdr:col>1</xdr:col>
      <xdr:colOff>28575</xdr:colOff>
      <xdr:row>2</xdr:row>
      <xdr:rowOff>0</xdr:rowOff>
    </xdr:from>
    <xdr:to>
      <xdr:col>10</xdr:col>
      <xdr:colOff>85725</xdr:colOff>
      <xdr:row>2</xdr:row>
      <xdr:rowOff>0</xdr:rowOff>
    </xdr:to>
    <xdr:sp>
      <xdr:nvSpPr>
        <xdr:cNvPr id="25" name="Text 48"/>
        <xdr:cNvSpPr txBox="1">
          <a:spLocks noChangeArrowheads="1"/>
        </xdr:cNvSpPr>
      </xdr:nvSpPr>
      <xdr:spPr>
        <a:xfrm>
          <a:off x="352425" y="400050"/>
          <a:ext cx="658177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In the normal course of business, the banking subsidiaries make various commitments and incur certain contingent liabilities with the legal recourse to their customers. No material losses are anticipated as a result of these transactions.
</a:t>
          </a:r>
        </a:p>
      </xdr:txBody>
    </xdr:sp>
    <xdr:clientData/>
  </xdr:twoCellAnchor>
  <xdr:twoCellAnchor>
    <xdr:from>
      <xdr:col>1</xdr:col>
      <xdr:colOff>0</xdr:colOff>
      <xdr:row>2</xdr:row>
      <xdr:rowOff>0</xdr:rowOff>
    </xdr:from>
    <xdr:to>
      <xdr:col>11</xdr:col>
      <xdr:colOff>0</xdr:colOff>
      <xdr:row>2</xdr:row>
      <xdr:rowOff>0</xdr:rowOff>
    </xdr:to>
    <xdr:sp>
      <xdr:nvSpPr>
        <xdr:cNvPr id="26" name="Text 48"/>
        <xdr:cNvSpPr txBox="1">
          <a:spLocks noChangeArrowheads="1"/>
        </xdr:cNvSpPr>
      </xdr:nvSpPr>
      <xdr:spPr>
        <a:xfrm>
          <a:off x="323850" y="400050"/>
          <a:ext cx="6610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11</xdr:col>
      <xdr:colOff>0</xdr:colOff>
      <xdr:row>2</xdr:row>
      <xdr:rowOff>0</xdr:rowOff>
    </xdr:to>
    <xdr:sp>
      <xdr:nvSpPr>
        <xdr:cNvPr id="27" name="Text 48"/>
        <xdr:cNvSpPr txBox="1">
          <a:spLocks noChangeArrowheads="1"/>
        </xdr:cNvSpPr>
      </xdr:nvSpPr>
      <xdr:spPr>
        <a:xfrm>
          <a:off x="352425" y="400050"/>
          <a:ext cx="65817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Details of financial instruments with off-balance sheet risk as at 31 December 2006:
Value of contracts classified by remaining period to maturity or next repricing date (whichever is earlier).</a:t>
          </a:r>
        </a:p>
      </xdr:txBody>
    </xdr:sp>
    <xdr:clientData/>
  </xdr:twoCellAnchor>
  <xdr:twoCellAnchor>
    <xdr:from>
      <xdr:col>1</xdr:col>
      <xdr:colOff>28575</xdr:colOff>
      <xdr:row>2</xdr:row>
      <xdr:rowOff>0</xdr:rowOff>
    </xdr:from>
    <xdr:to>
      <xdr:col>11</xdr:col>
      <xdr:colOff>0</xdr:colOff>
      <xdr:row>2</xdr:row>
      <xdr:rowOff>0</xdr:rowOff>
    </xdr:to>
    <xdr:sp>
      <xdr:nvSpPr>
        <xdr:cNvPr id="28" name="Text 48"/>
        <xdr:cNvSpPr txBox="1">
          <a:spLocks noChangeArrowheads="1"/>
        </xdr:cNvSpPr>
      </xdr:nvSpPr>
      <xdr:spPr>
        <a:xfrm>
          <a:off x="352425" y="400050"/>
          <a:ext cx="65817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11</xdr:col>
      <xdr:colOff>0</xdr:colOff>
      <xdr:row>2</xdr:row>
      <xdr:rowOff>0</xdr:rowOff>
    </xdr:to>
    <xdr:sp>
      <xdr:nvSpPr>
        <xdr:cNvPr id="29" name="Text 48"/>
        <xdr:cNvSpPr txBox="1">
          <a:spLocks noChangeArrowheads="1"/>
        </xdr:cNvSpPr>
      </xdr:nvSpPr>
      <xdr:spPr>
        <a:xfrm>
          <a:off x="352425" y="400050"/>
          <a:ext cx="6581775" cy="0"/>
        </a:xfrm>
        <a:prstGeom prst="rect">
          <a:avLst/>
        </a:prstGeom>
        <a:solidFill>
          <a:srgbClr val="FFFFFF"/>
        </a:solidFill>
        <a:ln w="1" cmpd="sng">
          <a:noFill/>
        </a:ln>
      </xdr:spPr>
      <xdr:txBody>
        <a:bodyPr vertOverflow="clip" wrap="square"/>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a:t>
          </a:r>
          <a:r>
            <a:rPr lang="en-US" cap="none" sz="1200" b="0" i="0" u="none" baseline="0">
              <a:latin typeface="Times New Roman"/>
              <a:ea typeface="Times New Roman"/>
              <a:cs typeface="Times New Roman"/>
            </a:rPr>
            <a:t>RM144,585,000 </a:t>
          </a:r>
          <a:r>
            <a:rPr lang="en-US" cap="none" sz="1200" b="0" i="0" u="none" baseline="0">
              <a:solidFill>
                <a:srgbClr val="000000"/>
              </a:solidFill>
              <a:latin typeface="Times New Roman"/>
              <a:ea typeface="Times New Roman"/>
              <a:cs typeface="Times New Roman"/>
            </a:rPr>
            <a:t>(31.3.2006: RM35,230,000).
</a:t>
          </a:r>
          <a:r>
            <a:rPr lang="en-US" cap="none" sz="1200" b="0" i="0" u="sng" baseline="0">
              <a:solidFill>
                <a:srgbClr val="000000"/>
              </a:solidFill>
              <a:latin typeface="Times New Roman"/>
              <a:ea typeface="Times New Roman"/>
              <a:cs typeface="Times New Roman"/>
            </a:rPr>
            <a:t>
Credit risk</a:t>
          </a:r>
          <a:r>
            <a:rPr lang="en-US" cap="none" sz="1200" b="0" i="0" u="none" baseline="0">
              <a:solidFill>
                <a:srgbClr val="000000"/>
              </a:solidFill>
              <a:latin typeface="Times New Roman"/>
              <a:ea typeface="Times New Roman"/>
              <a:cs typeface="Times New Roman"/>
            </a:rPr>
            <a:t>
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a:t>
          </a:r>
          <a:r>
            <a:rPr lang="en-US" cap="none" sz="1200" b="0" i="0" u="none" baseline="0">
              <a:latin typeface="Times New Roman"/>
              <a:ea typeface="Times New Roman"/>
              <a:cs typeface="Times New Roman"/>
            </a:rPr>
            <a:t>, was RM7,466,000</a:t>
          </a:r>
          <a:r>
            <a:rPr lang="en-US" cap="none" sz="12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2</xdr:row>
      <xdr:rowOff>0</xdr:rowOff>
    </xdr:from>
    <xdr:to>
      <xdr:col>11</xdr:col>
      <xdr:colOff>0</xdr:colOff>
      <xdr:row>2</xdr:row>
      <xdr:rowOff>0</xdr:rowOff>
    </xdr:to>
    <xdr:sp>
      <xdr:nvSpPr>
        <xdr:cNvPr id="30" name="Text 48"/>
        <xdr:cNvSpPr txBox="1">
          <a:spLocks noChangeArrowheads="1"/>
        </xdr:cNvSpPr>
      </xdr:nvSpPr>
      <xdr:spPr>
        <a:xfrm>
          <a:off x="352425" y="400050"/>
          <a:ext cx="6581775" cy="0"/>
        </a:xfrm>
        <a:prstGeom prst="rect">
          <a:avLst/>
        </a:prstGeom>
        <a:solidFill>
          <a:srgbClr val="FFFFFF"/>
        </a:solidFill>
        <a:ln w="1" cmpd="sng">
          <a:noFill/>
        </a:ln>
      </xdr:spPr>
      <xdr:txBody>
        <a:bodyPr vertOverflow="clip" wrap="square"/>
        <a:p>
          <a:pPr algn="just">
            <a:defRPr/>
          </a:pPr>
          <a:r>
            <a:rPr lang="en-US" cap="none" sz="1200" b="0" i="0" u="sng" baseline="0">
              <a:latin typeface="Times New Roman"/>
              <a:ea typeface="Times New Roman"/>
              <a:cs typeface="Times New Roman"/>
            </a:rPr>
            <a:t>Related accounting policies</a:t>
          </a:r>
          <a:r>
            <a:rPr lang="en-US" cap="none" sz="1200" b="0" i="0" u="none" baseline="0">
              <a:latin typeface="Times New Roman"/>
              <a:ea typeface="Times New Roman"/>
              <a:cs typeface="Times New Roman"/>
            </a:rPr>
            <a:t>
Alliance Bank acts as an intermediary with counterparties who wish to swap their interest obligations. Alliance Bank also uses interest rate swaps, futures, forward and option contracts in its trading account activities and its overall interest rate risk management.
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Gains and losses on interest rate swaps, futures, forward and option contracts that do not qualify as hedges are rocognised in the current period using the mark-to-market method, and are included in net result from dealing securities.
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31" name="Text 48"/>
        <xdr:cNvSpPr txBox="1">
          <a:spLocks noChangeArrowheads="1"/>
        </xdr:cNvSpPr>
      </xdr:nvSpPr>
      <xdr:spPr>
        <a:xfrm>
          <a:off x="333375" y="400050"/>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Supporting the sales force is the expansion and enhancement of our products suite in terms of new credit cards offering, bancassurance products, unit trust funds as well as new SMEC credit programme and Business Premise Financing.
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11</xdr:col>
      <xdr:colOff>0</xdr:colOff>
      <xdr:row>3</xdr:row>
      <xdr:rowOff>0</xdr:rowOff>
    </xdr:to>
    <xdr:sp>
      <xdr:nvSpPr>
        <xdr:cNvPr id="32" name="Text 48"/>
        <xdr:cNvSpPr txBox="1">
          <a:spLocks noChangeArrowheads="1"/>
        </xdr:cNvSpPr>
      </xdr:nvSpPr>
      <xdr:spPr>
        <a:xfrm>
          <a:off x="352425" y="514350"/>
          <a:ext cx="6581775" cy="0"/>
        </a:xfrm>
        <a:prstGeom prst="rect">
          <a:avLst/>
        </a:prstGeom>
        <a:solidFill>
          <a:srgbClr val="FFFFFF"/>
        </a:solidFill>
        <a:ln w="1" cmpd="sng">
          <a:noFill/>
        </a:ln>
      </xdr:spPr>
      <xdr:txBody>
        <a:bodyPr vertOverflow="clip" wrap="square"/>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24</xdr:row>
      <xdr:rowOff>190500</xdr:rowOff>
    </xdr:from>
    <xdr:to>
      <xdr:col>9</xdr:col>
      <xdr:colOff>781050</xdr:colOff>
      <xdr:row>29</xdr:row>
      <xdr:rowOff>133350</xdr:rowOff>
    </xdr:to>
    <xdr:sp>
      <xdr:nvSpPr>
        <xdr:cNvPr id="33" name="Text 48"/>
        <xdr:cNvSpPr txBox="1">
          <a:spLocks noChangeArrowheads="1"/>
        </xdr:cNvSpPr>
      </xdr:nvSpPr>
      <xdr:spPr>
        <a:xfrm>
          <a:off x="352425" y="4705350"/>
          <a:ext cx="6562725" cy="942975"/>
        </a:xfrm>
        <a:prstGeom prst="rect">
          <a:avLst/>
        </a:prstGeom>
        <a:solidFill>
          <a:srgbClr val="FFFFFF"/>
        </a:solidFill>
        <a:ln w="1" cmpd="sng">
          <a:noFill/>
        </a:ln>
      </xdr:spPr>
      <xdr:txBody>
        <a:bodyPr vertOverflow="clip" wrap="square"/>
        <a:p>
          <a:pPr algn="just">
            <a:defRPr/>
          </a:pPr>
          <a:r>
            <a:rPr lang="en-US" cap="none" sz="1200" b="0" i="0" u="none" baseline="0"/>
            <a:t>The recent incentives announced by the government for the property industry are expected to have a positive impact on the Group's property projects in Malaysia. Market conditions are expected to be favourable for the Group's overseas operations. Barring any unforeseen circumstances, the performance of the Group for the second half of year 2007 is therefore expected to be satisfactory.</a:t>
          </a:r>
        </a:p>
      </xdr:txBody>
    </xdr:sp>
    <xdr:clientData/>
  </xdr:twoCellAnchor>
  <xdr:twoCellAnchor>
    <xdr:from>
      <xdr:col>1</xdr:col>
      <xdr:colOff>0</xdr:colOff>
      <xdr:row>32</xdr:row>
      <xdr:rowOff>190500</xdr:rowOff>
    </xdr:from>
    <xdr:to>
      <xdr:col>9</xdr:col>
      <xdr:colOff>781050</xdr:colOff>
      <xdr:row>34</xdr:row>
      <xdr:rowOff>142875</xdr:rowOff>
    </xdr:to>
    <xdr:sp>
      <xdr:nvSpPr>
        <xdr:cNvPr id="34" name="Text 48"/>
        <xdr:cNvSpPr txBox="1">
          <a:spLocks noChangeArrowheads="1"/>
        </xdr:cNvSpPr>
      </xdr:nvSpPr>
      <xdr:spPr>
        <a:xfrm>
          <a:off x="323850" y="6305550"/>
          <a:ext cx="6591300" cy="352425"/>
        </a:xfrm>
        <a:prstGeom prst="rect">
          <a:avLst/>
        </a:prstGeom>
        <a:solidFill>
          <a:srgbClr val="FFFFFF"/>
        </a:solidFill>
        <a:ln w="1" cmpd="sng">
          <a:noFill/>
        </a:ln>
      </xdr:spPr>
      <xdr:txBody>
        <a:bodyPr vertOverflow="clip" wrap="square"/>
        <a:p>
          <a:pPr algn="just">
            <a:defRPr/>
          </a:pPr>
          <a:r>
            <a:rPr lang="en-US" cap="none" sz="1200" b="0" i="0" u="none" baseline="0"/>
            <a:t>Not applicable as there was no profit forecast or profit guarantee issued.</a:t>
          </a:r>
        </a:p>
      </xdr:txBody>
    </xdr:sp>
    <xdr:clientData/>
  </xdr:twoCellAnchor>
  <xdr:twoCellAnchor>
    <xdr:from>
      <xdr:col>1</xdr:col>
      <xdr:colOff>28575</xdr:colOff>
      <xdr:row>57</xdr:row>
      <xdr:rowOff>0</xdr:rowOff>
    </xdr:from>
    <xdr:to>
      <xdr:col>9</xdr:col>
      <xdr:colOff>781050</xdr:colOff>
      <xdr:row>60</xdr:row>
      <xdr:rowOff>133350</xdr:rowOff>
    </xdr:to>
    <xdr:sp>
      <xdr:nvSpPr>
        <xdr:cNvPr id="35" name="Text 48"/>
        <xdr:cNvSpPr txBox="1">
          <a:spLocks noChangeArrowheads="1"/>
        </xdr:cNvSpPr>
      </xdr:nvSpPr>
      <xdr:spPr>
        <a:xfrm>
          <a:off x="352425" y="10658475"/>
          <a:ext cx="6562725" cy="733425"/>
        </a:xfrm>
        <a:prstGeom prst="rect">
          <a:avLst/>
        </a:prstGeom>
        <a:solidFill>
          <a:srgbClr val="FFFFFF"/>
        </a:solidFill>
        <a:ln w="1" cmpd="sng">
          <a:noFill/>
        </a:ln>
      </xdr:spPr>
      <xdr:txBody>
        <a:bodyPr vertOverflow="clip" wrap="square"/>
        <a:p>
          <a:pPr algn="just">
            <a:defRPr/>
          </a:pPr>
          <a:r>
            <a:rPr lang="en-US" cap="none" sz="1200" b="0" i="0" u="none" baseline="0"/>
            <a:t>The Group's effective tax rate for the period ended 30 June 2007 was lower than the Malaysian statutory tax rate of 27%  mainly due to availability of group relief tax incentive and  accumulated tax losses that was set-off against chargeable income.
</a:t>
          </a:r>
        </a:p>
      </xdr:txBody>
    </xdr:sp>
    <xdr:clientData/>
  </xdr:twoCellAnchor>
  <xdr:twoCellAnchor>
    <xdr:from>
      <xdr:col>1</xdr:col>
      <xdr:colOff>28575</xdr:colOff>
      <xdr:row>64</xdr:row>
      <xdr:rowOff>0</xdr:rowOff>
    </xdr:from>
    <xdr:to>
      <xdr:col>9</xdr:col>
      <xdr:colOff>771525</xdr:colOff>
      <xdr:row>66</xdr:row>
      <xdr:rowOff>95250</xdr:rowOff>
    </xdr:to>
    <xdr:sp>
      <xdr:nvSpPr>
        <xdr:cNvPr id="36" name="Text 48"/>
        <xdr:cNvSpPr txBox="1">
          <a:spLocks noChangeArrowheads="1"/>
        </xdr:cNvSpPr>
      </xdr:nvSpPr>
      <xdr:spPr>
        <a:xfrm>
          <a:off x="352425" y="12058650"/>
          <a:ext cx="6553200" cy="495300"/>
        </a:xfrm>
        <a:prstGeom prst="rect">
          <a:avLst/>
        </a:prstGeom>
        <a:solidFill>
          <a:srgbClr val="FFFFFF"/>
        </a:solidFill>
        <a:ln w="1" cmpd="sng">
          <a:noFill/>
        </a:ln>
      </xdr:spPr>
      <xdr:txBody>
        <a:bodyPr vertOverflow="clip" wrap="square"/>
        <a:p>
          <a:pPr algn="just">
            <a:defRPr/>
          </a:pPr>
          <a:r>
            <a:rPr lang="en-US" cap="none" sz="1200" b="0" i="0" u="none" baseline="0"/>
            <a:t>There was no sale of unquoted investments and properties (not in the ordinary course of business of the Group) for  the current quarter and the cumulative period ended 30 June 2007.</a:t>
          </a:r>
        </a:p>
      </xdr:txBody>
    </xdr:sp>
    <xdr:clientData/>
  </xdr:twoCellAnchor>
  <xdr:oneCellAnchor>
    <xdr:from>
      <xdr:col>2</xdr:col>
      <xdr:colOff>0</xdr:colOff>
      <xdr:row>201</xdr:row>
      <xdr:rowOff>9525</xdr:rowOff>
    </xdr:from>
    <xdr:ext cx="6381750" cy="752475"/>
    <xdr:sp>
      <xdr:nvSpPr>
        <xdr:cNvPr id="37" name="TextBox 41"/>
        <xdr:cNvSpPr txBox="1">
          <a:spLocks noChangeArrowheads="1"/>
        </xdr:cNvSpPr>
      </xdr:nvSpPr>
      <xdr:spPr>
        <a:xfrm>
          <a:off x="552450" y="38966775"/>
          <a:ext cx="6381750" cy="752475"/>
        </a:xfrm>
        <a:prstGeom prst="rect">
          <a:avLst/>
        </a:prstGeom>
        <a:noFill/>
        <a:ln w="9525" cmpd="sng">
          <a:noFill/>
        </a:ln>
      </xdr:spPr>
      <xdr:txBody>
        <a:bodyPr vertOverflow="clip" wrap="square"/>
        <a:p>
          <a:pPr algn="l">
            <a:defRPr/>
          </a:pPr>
          <a:r>
            <a:rPr lang="en-US" cap="none" sz="1200" b="0" i="0" u="none" baseline="0"/>
            <a:t>Other borrowings comprise of amounts owing to external bondholders by a wholly owned subsidiary. This subsidiary assumed the bond liability as consideration for the assignment to it of the future rent payable by another group company to an external lessor.</a:t>
          </a:r>
        </a:p>
      </xdr:txBody>
    </xdr:sp>
    <xdr:clientData/>
  </xdr:oneCellAnchor>
  <xdr:twoCellAnchor>
    <xdr:from>
      <xdr:col>1</xdr:col>
      <xdr:colOff>28575</xdr:colOff>
      <xdr:row>208</xdr:row>
      <xdr:rowOff>0</xdr:rowOff>
    </xdr:from>
    <xdr:to>
      <xdr:col>10</xdr:col>
      <xdr:colOff>66675</xdr:colOff>
      <xdr:row>210</xdr:row>
      <xdr:rowOff>95250</xdr:rowOff>
    </xdr:to>
    <xdr:sp>
      <xdr:nvSpPr>
        <xdr:cNvPr id="38" name="Text 48"/>
        <xdr:cNvSpPr txBox="1">
          <a:spLocks noChangeArrowheads="1"/>
        </xdr:cNvSpPr>
      </xdr:nvSpPr>
      <xdr:spPr>
        <a:xfrm>
          <a:off x="352425" y="40357425"/>
          <a:ext cx="6581775" cy="495300"/>
        </a:xfrm>
        <a:prstGeom prst="rect">
          <a:avLst/>
        </a:prstGeom>
        <a:solidFill>
          <a:srgbClr val="FFFFFF"/>
        </a:solidFill>
        <a:ln w="1" cmpd="sng">
          <a:noFill/>
        </a:ln>
      </xdr:spPr>
      <xdr:txBody>
        <a:bodyPr vertOverflow="clip" wrap="square"/>
        <a:p>
          <a:pPr algn="just">
            <a:defRPr/>
          </a:pPr>
          <a:r>
            <a:rPr lang="en-US" cap="none" sz="1200" b="0" i="0" u="none" baseline="0"/>
            <a:t>As at the date of this report, there was no pending material litigation  which would adversely affect the financial position of the Group.</a:t>
          </a:r>
        </a:p>
      </xdr:txBody>
    </xdr:sp>
    <xdr:clientData/>
  </xdr:twoCellAnchor>
  <xdr:twoCellAnchor>
    <xdr:from>
      <xdr:col>1</xdr:col>
      <xdr:colOff>28575</xdr:colOff>
      <xdr:row>213</xdr:row>
      <xdr:rowOff>190500</xdr:rowOff>
    </xdr:from>
    <xdr:to>
      <xdr:col>9</xdr:col>
      <xdr:colOff>771525</xdr:colOff>
      <xdr:row>215</xdr:row>
      <xdr:rowOff>180975</xdr:rowOff>
    </xdr:to>
    <xdr:sp>
      <xdr:nvSpPr>
        <xdr:cNvPr id="39" name="Text 48"/>
        <xdr:cNvSpPr txBox="1">
          <a:spLocks noChangeArrowheads="1"/>
        </xdr:cNvSpPr>
      </xdr:nvSpPr>
      <xdr:spPr>
        <a:xfrm>
          <a:off x="352425" y="41548050"/>
          <a:ext cx="6553200" cy="390525"/>
        </a:xfrm>
        <a:prstGeom prst="rect">
          <a:avLst/>
        </a:prstGeom>
        <a:solidFill>
          <a:srgbClr val="FFFFFF"/>
        </a:solidFill>
        <a:ln w="1" cmpd="sng">
          <a:noFill/>
        </a:ln>
      </xdr:spPr>
      <xdr:txBody>
        <a:bodyPr vertOverflow="clip" wrap="square"/>
        <a:p>
          <a:pPr algn="just">
            <a:defRPr/>
          </a:pPr>
          <a:r>
            <a:rPr lang="en-US" cap="none" sz="1200" b="0" i="0" u="none" baseline="0"/>
            <a:t>The Board of Directors does not recommend any dividend for the current financial period.</a:t>
          </a:r>
        </a:p>
      </xdr:txBody>
    </xdr:sp>
    <xdr:clientData/>
  </xdr:twoCellAnchor>
  <xdr:twoCellAnchor>
    <xdr:from>
      <xdr:col>2</xdr:col>
      <xdr:colOff>38100</xdr:colOff>
      <xdr:row>97</xdr:row>
      <xdr:rowOff>19050</xdr:rowOff>
    </xdr:from>
    <xdr:to>
      <xdr:col>9</xdr:col>
      <xdr:colOff>771525</xdr:colOff>
      <xdr:row>107</xdr:row>
      <xdr:rowOff>123825</xdr:rowOff>
    </xdr:to>
    <xdr:sp>
      <xdr:nvSpPr>
        <xdr:cNvPr id="40" name="Text 48"/>
        <xdr:cNvSpPr txBox="1">
          <a:spLocks noChangeArrowheads="1"/>
        </xdr:cNvSpPr>
      </xdr:nvSpPr>
      <xdr:spPr>
        <a:xfrm>
          <a:off x="590550" y="18364200"/>
          <a:ext cx="6315075" cy="2105025"/>
        </a:xfrm>
        <a:prstGeom prst="rect">
          <a:avLst/>
        </a:prstGeom>
        <a:solidFill>
          <a:srgbClr val="FFFFFF"/>
        </a:solidFill>
        <a:ln w="1" cmpd="sng">
          <a:noFill/>
        </a:ln>
      </xdr:spPr>
      <xdr:txBody>
        <a:bodyPr vertOverflow="clip" wrap="square"/>
        <a:p>
          <a:pPr algn="just">
            <a:defRPr/>
          </a:pPr>
          <a:r>
            <a:rPr lang="en-US" cap="none" sz="1200" b="0" i="0" u="none" baseline="0"/>
            <a:t>Expiry of Investment Licence for the International Hotel (Saigon) Joint Venture ('the JV")
The Investment Licence for the JV in Ho Chi Minh City, Vietnam expired on 22 January 2005. The Company, through Asian Fame Development Ltd ("AFDL"), has a 70% interest in the JV. The JV owned and operated a 50 room hotel known as International Hotel (Saigon) in Ho Chi Minh City. The People's Committee of Ho Chi Minh City has vide its letter dated 14 December 2006 given its approval for the dissolution of the JV. The dissolution of the JV was completed on 17 January 2007 with the distribution of the liquidation surplus of the JV assets. AFDL's share of the liquidation distribution amounted to RM727,596. The Group had accrued for a loss of RM1,323,822 in the previous financial year 2006 for the dissolution of the JV.
</a:t>
          </a:r>
        </a:p>
      </xdr:txBody>
    </xdr:sp>
    <xdr:clientData/>
  </xdr:twoCellAnchor>
  <xdr:twoCellAnchor>
    <xdr:from>
      <xdr:col>2</xdr:col>
      <xdr:colOff>66675</xdr:colOff>
      <xdr:row>109</xdr:row>
      <xdr:rowOff>0</xdr:rowOff>
    </xdr:from>
    <xdr:to>
      <xdr:col>9</xdr:col>
      <xdr:colOff>781050</xdr:colOff>
      <xdr:row>124</xdr:row>
      <xdr:rowOff>95250</xdr:rowOff>
    </xdr:to>
    <xdr:sp>
      <xdr:nvSpPr>
        <xdr:cNvPr id="41" name="Text 48"/>
        <xdr:cNvSpPr txBox="1">
          <a:spLocks noChangeArrowheads="1"/>
        </xdr:cNvSpPr>
      </xdr:nvSpPr>
      <xdr:spPr>
        <a:xfrm>
          <a:off x="619125" y="20745450"/>
          <a:ext cx="6296025" cy="3095625"/>
        </a:xfrm>
        <a:prstGeom prst="rect">
          <a:avLst/>
        </a:prstGeom>
        <a:solidFill>
          <a:srgbClr val="FFFFFF"/>
        </a:solidFill>
        <a:ln w="1" cmpd="sng">
          <a:noFill/>
        </a:ln>
      </xdr:spPr>
      <xdr:txBody>
        <a:bodyPr vertOverflow="clip" wrap="square"/>
        <a:p>
          <a:pPr algn="just">
            <a:defRPr/>
          </a:pPr>
          <a:r>
            <a:rPr lang="en-US" cap="none" sz="1200" b="0" i="0" u="none" baseline="0"/>
            <a:t>Establishment of a Joint Venture Company in China
Manfield Chemical Limited ("MCL") had on 30 March 2007 entered into a Joint Venture Agreement with Changzhou Taike Chemical Co Ltd ("the JV Partner") to incorporate a joint venture company named Changzhou Manfield Chemical Company Limited ('the JV Company") to be owned 80% by MCL and 20% by the JV Partner. MCL is a wholly owned subsidiary of Greenfield Chemical Holdings Limited which is an indirect subsidiary of the Company.
The JV Company will be principally engaged in the manufacture of acrylic stoving enamel which is a type of paints applied mainly to metal or plastic electronic products, and will have a registered capital of HK$42 million (approximately RM20 million). MCL will contribute capital in the form of cash and/or raw materials in the aggregate amount of HK$33.6 million (approximately RM16 million) while the capital contribution of the JV partner will be by way of injection of assets including land use rights, machinery, equipment and plant in the aggregate amount of HK$8.4 million (approximately RM4 million).
</a:t>
          </a:r>
        </a:p>
      </xdr:txBody>
    </xdr:sp>
    <xdr:clientData/>
  </xdr:twoCellAnchor>
  <xdr:twoCellAnchor>
    <xdr:from>
      <xdr:col>2</xdr:col>
      <xdr:colOff>76200</xdr:colOff>
      <xdr:row>126</xdr:row>
      <xdr:rowOff>19050</xdr:rowOff>
    </xdr:from>
    <xdr:to>
      <xdr:col>9</xdr:col>
      <xdr:colOff>790575</xdr:colOff>
      <xdr:row>139</xdr:row>
      <xdr:rowOff>123825</xdr:rowOff>
    </xdr:to>
    <xdr:sp>
      <xdr:nvSpPr>
        <xdr:cNvPr id="42" name="Text 48"/>
        <xdr:cNvSpPr txBox="1">
          <a:spLocks noChangeArrowheads="1"/>
        </xdr:cNvSpPr>
      </xdr:nvSpPr>
      <xdr:spPr>
        <a:xfrm>
          <a:off x="628650" y="24164925"/>
          <a:ext cx="6296025" cy="2705100"/>
        </a:xfrm>
        <a:prstGeom prst="rect">
          <a:avLst/>
        </a:prstGeom>
        <a:solidFill>
          <a:srgbClr val="FFFFFF"/>
        </a:solidFill>
        <a:ln w="1" cmpd="sng">
          <a:noFill/>
        </a:ln>
      </xdr:spPr>
      <xdr:txBody>
        <a:bodyPr vertOverflow="clip" wrap="square"/>
        <a:p>
          <a:pPr algn="just">
            <a:defRPr/>
          </a:pPr>
          <a:r>
            <a:rPr lang="en-US" cap="none" sz="1200" b="0" i="0" u="none" baseline="0"/>
            <a:t>Proposed Disposal of 100% equity interest in Leisure Farm Corporation Sdn Bhd ("LFCSB") to Mulpha Land Berhad ("MLB")
The Company had on 31 May 2007 entered into a conditional Share Sale Agreement ("SSA") with MLB for the proposed disposal of its 100% equity interest in LFCSB for a consideration of RM148 million  to be satisfied by the issuance of RM148 million Redeemable Convertible Preference Shares ("RCPS A") and the settlement of an indicative amount of RM328,897,658 owing by LFCSB to MIB ("Intercompany Amount") to be satisfied by the issuance of up to RM328 million Redeemable Convertible Preference Shares ("RCPS B"). If the Intercompany Amount exceeds RM328 million as at the completion date, the excess will be satisfied in cash.
The Proposed Disposal is subject to the approvals from the Securities Commission, Foreign Investment Committee, Bursa Malaysia Securities Berhad and the shareholders of MLB.</a:t>
          </a:r>
        </a:p>
      </xdr:txBody>
    </xdr:sp>
    <xdr:clientData/>
  </xdr:twoCellAnchor>
  <xdr:twoCellAnchor>
    <xdr:from>
      <xdr:col>2</xdr:col>
      <xdr:colOff>457200</xdr:colOff>
      <xdr:row>145</xdr:row>
      <xdr:rowOff>0</xdr:rowOff>
    </xdr:from>
    <xdr:to>
      <xdr:col>9</xdr:col>
      <xdr:colOff>771525</xdr:colOff>
      <xdr:row>153</xdr:row>
      <xdr:rowOff>180975</xdr:rowOff>
    </xdr:to>
    <xdr:sp>
      <xdr:nvSpPr>
        <xdr:cNvPr id="43" name="Text 48"/>
        <xdr:cNvSpPr txBox="1">
          <a:spLocks noChangeArrowheads="1"/>
        </xdr:cNvSpPr>
      </xdr:nvSpPr>
      <xdr:spPr>
        <a:xfrm>
          <a:off x="1009650" y="27946350"/>
          <a:ext cx="5895975" cy="1781175"/>
        </a:xfrm>
        <a:prstGeom prst="rect">
          <a:avLst/>
        </a:prstGeom>
        <a:solidFill>
          <a:srgbClr val="FFFFFF"/>
        </a:solidFill>
        <a:ln w="1" cmpd="sng">
          <a:noFill/>
        </a:ln>
      </xdr:spPr>
      <xdr:txBody>
        <a:bodyPr vertOverflow="clip" wrap="square"/>
        <a:p>
          <a:pPr algn="just">
            <a:defRPr/>
          </a:pPr>
          <a:r>
            <a:rPr lang="en-US" cap="none" sz="1200" b="0" i="0" u="none" baseline="0"/>
            <a:t>Mulpha Strategic Limited ("MSL"), an indirect wholly-owned subsidiary of the Company and Jumbo Hill Group Limited ("Jumbo Hill"), a wholly-owned subsidiary of MSL, had on 30 July 2007 entered into a conditional Agreement for Sale and Purchase  with Yuen Shu Wah ("Yuen"), Ko Jack Lum ("Ko"), Yuen Shi Ki,  Wong Chi Kong, Wong Shiu Chun and Kwok Wai Kit (collectively "the Vendors") to acquire a 49% equity interest comprising 4,900 shares of US$1.00 each  in Pacific Orchid Investments Limited ("POIL") for a cash consideration of HK$119,439,500 (approximately RM53 million)("Proposed Acquisition"). MSL and Jumbo Hill will acquire 17% and 32% equity interest in POIL respectively; and 
</a:t>
          </a:r>
        </a:p>
      </xdr:txBody>
    </xdr:sp>
    <xdr:clientData/>
  </xdr:twoCellAnchor>
  <xdr:twoCellAnchor>
    <xdr:from>
      <xdr:col>2</xdr:col>
      <xdr:colOff>295275</xdr:colOff>
      <xdr:row>140</xdr:row>
      <xdr:rowOff>180975</xdr:rowOff>
    </xdr:from>
    <xdr:to>
      <xdr:col>9</xdr:col>
      <xdr:colOff>781050</xdr:colOff>
      <xdr:row>144</xdr:row>
      <xdr:rowOff>104775</xdr:rowOff>
    </xdr:to>
    <xdr:sp>
      <xdr:nvSpPr>
        <xdr:cNvPr id="44" name="Text 48"/>
        <xdr:cNvSpPr txBox="1">
          <a:spLocks noChangeArrowheads="1"/>
        </xdr:cNvSpPr>
      </xdr:nvSpPr>
      <xdr:spPr>
        <a:xfrm>
          <a:off x="847725" y="27127200"/>
          <a:ext cx="6067425" cy="72390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Proposed Acquisition of a 49% Equity Interest in Pacific Orchid Investments Limited; and
Proposed Disposal of a 49% equity Interest in Rookwood Investments Limited  </a:t>
          </a:r>
          <a:r>
            <a:rPr lang="en-US" cap="none" sz="1200" b="1" i="0" u="none" baseline="0">
              <a:latin typeface="Times New Roman"/>
              <a:ea typeface="Times New Roman"/>
              <a:cs typeface="Times New Roman"/>
            </a:rPr>
            <a:t>
     </a:t>
          </a:r>
          <a:r>
            <a:rPr lang="en-US" cap="none" sz="1200" b="0" i="0" u="none" baseline="0">
              <a:latin typeface="Times New Roman"/>
              <a:ea typeface="Times New Roman"/>
              <a:cs typeface="Times New Roman"/>
            </a:rPr>
            <a:t>
</a:t>
          </a:r>
        </a:p>
      </xdr:txBody>
    </xdr:sp>
    <xdr:clientData/>
  </xdr:twoCellAnchor>
  <xdr:twoCellAnchor>
    <xdr:from>
      <xdr:col>2</xdr:col>
      <xdr:colOff>342900</xdr:colOff>
      <xdr:row>162</xdr:row>
      <xdr:rowOff>9525</xdr:rowOff>
    </xdr:from>
    <xdr:to>
      <xdr:col>9</xdr:col>
      <xdr:colOff>790575</xdr:colOff>
      <xdr:row>172</xdr:row>
      <xdr:rowOff>180975</xdr:rowOff>
    </xdr:to>
    <xdr:sp>
      <xdr:nvSpPr>
        <xdr:cNvPr id="45" name="Text 48"/>
        <xdr:cNvSpPr txBox="1">
          <a:spLocks noChangeArrowheads="1"/>
        </xdr:cNvSpPr>
      </xdr:nvSpPr>
      <xdr:spPr>
        <a:xfrm>
          <a:off x="895350" y="31337250"/>
          <a:ext cx="6029325" cy="2171700"/>
        </a:xfrm>
        <a:prstGeom prst="rect">
          <a:avLst/>
        </a:prstGeom>
        <a:solidFill>
          <a:srgbClr val="FFFFFF"/>
        </a:solidFill>
        <a:ln w="1" cmpd="sng">
          <a:noFill/>
        </a:ln>
      </xdr:spPr>
      <xdr:txBody>
        <a:bodyPr vertOverflow="clip" wrap="square"/>
        <a:p>
          <a:pPr algn="just">
            <a:defRPr/>
          </a:pPr>
          <a:r>
            <a:rPr lang="en-US" cap="none" sz="1200" b="0" i="0" u="none" baseline="0"/>
            <a:t>The Proposed Acquisition and Proposed Disposal  are interconditional. 
Yuen and Ko are also directors of POIL and Greenfield. MSL currently holds a 51% equity interest in POIL which in turn holds a 75% equity interest in Greenfield which is listed on the Stock Exchange of Hong Kong.  Upon the completion of the Proposed Acquisition, the Group will hold 100% equity interest in POIL.
The Proposed Disposal, being a related party transaction, is subject to the approval of the shareholders of Greenfield pursuant to the Listing Rules of the Stock Exchange of Hong Kong.
</a:t>
          </a:r>
        </a:p>
      </xdr:txBody>
    </xdr:sp>
    <xdr:clientData/>
  </xdr:twoCellAnchor>
  <xdr:twoCellAnchor>
    <xdr:from>
      <xdr:col>1</xdr:col>
      <xdr:colOff>209550</xdr:colOff>
      <xdr:row>84</xdr:row>
      <xdr:rowOff>19050</xdr:rowOff>
    </xdr:from>
    <xdr:to>
      <xdr:col>9</xdr:col>
      <xdr:colOff>781050</xdr:colOff>
      <xdr:row>86</xdr:row>
      <xdr:rowOff>19050</xdr:rowOff>
    </xdr:to>
    <xdr:sp>
      <xdr:nvSpPr>
        <xdr:cNvPr id="46" name="Text 48"/>
        <xdr:cNvSpPr txBox="1">
          <a:spLocks noChangeArrowheads="1"/>
        </xdr:cNvSpPr>
      </xdr:nvSpPr>
      <xdr:spPr>
        <a:xfrm>
          <a:off x="533400" y="15859125"/>
          <a:ext cx="6381750" cy="400050"/>
        </a:xfrm>
        <a:prstGeom prst="rect">
          <a:avLst/>
        </a:prstGeom>
        <a:solidFill>
          <a:srgbClr val="FFFFFF"/>
        </a:solidFill>
        <a:ln w="1" cmpd="sng">
          <a:noFill/>
        </a:ln>
      </xdr:spPr>
      <xdr:txBody>
        <a:bodyPr vertOverflow="clip" wrap="square"/>
        <a:p>
          <a:pPr algn="just">
            <a:defRPr/>
          </a:pPr>
          <a:r>
            <a:rPr lang="en-US" cap="none" sz="1200" b="0" i="0" u="none" baseline="0"/>
            <a:t>Investments in quoted securities as at 30 June 2007 by subsidiaries in their ordinary course of business are as follows:-</a:t>
          </a:r>
        </a:p>
      </xdr:txBody>
    </xdr:sp>
    <xdr:clientData/>
  </xdr:twoCellAnchor>
  <xdr:twoCellAnchor>
    <xdr:from>
      <xdr:col>2</xdr:col>
      <xdr:colOff>457200</xdr:colOff>
      <xdr:row>155</xdr:row>
      <xdr:rowOff>180975</xdr:rowOff>
    </xdr:from>
    <xdr:to>
      <xdr:col>9</xdr:col>
      <xdr:colOff>762000</xdr:colOff>
      <xdr:row>161</xdr:row>
      <xdr:rowOff>28575</xdr:rowOff>
    </xdr:to>
    <xdr:sp>
      <xdr:nvSpPr>
        <xdr:cNvPr id="47" name="Text 48"/>
        <xdr:cNvSpPr txBox="1">
          <a:spLocks noChangeArrowheads="1"/>
        </xdr:cNvSpPr>
      </xdr:nvSpPr>
      <xdr:spPr>
        <a:xfrm>
          <a:off x="1009650" y="30108525"/>
          <a:ext cx="5886450" cy="1047750"/>
        </a:xfrm>
        <a:prstGeom prst="rect">
          <a:avLst/>
        </a:prstGeom>
        <a:solidFill>
          <a:srgbClr val="FFFFFF"/>
        </a:solidFill>
        <a:ln w="1" cmpd="sng">
          <a:noFill/>
        </a:ln>
      </xdr:spPr>
      <xdr:txBody>
        <a:bodyPr vertOverflow="clip" wrap="square"/>
        <a:p>
          <a:pPr algn="just">
            <a:defRPr/>
          </a:pPr>
          <a:r>
            <a:rPr lang="en-US" cap="none" sz="1200" b="0" i="0" u="none" baseline="0"/>
            <a:t>Greenfield Chemical Holdings Limited ("Greenfield"), a subsidiary of POIL,  had on 30 July 2007 entered into a conditional Agreement for Sale and Purchase  with the Vendors to dispose of a 49% equity interest comprising 4,900 shares of US$1.00 each in Rookwood Investments Limited ("Rookwood"), for a consideration of HK$122,500,000 (approximately RM54 million)("Proposed Disposal").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9"/>
  <sheetViews>
    <sheetView showGridLines="0" view="pageBreakPreview" zoomScaleNormal="75" zoomScaleSheetLayoutView="100" workbookViewId="0" topLeftCell="A45">
      <selection activeCell="B48" sqref="B48"/>
    </sheetView>
  </sheetViews>
  <sheetFormatPr defaultColWidth="9.140625" defaultRowHeight="12.75" customHeight="1"/>
  <cols>
    <col min="1" max="1" width="2.8515625" style="99" customWidth="1"/>
    <col min="2" max="2" width="32.140625" style="99" customWidth="1"/>
    <col min="3" max="3" width="5.421875" style="99" customWidth="1"/>
    <col min="4" max="4" width="2.140625" style="99" customWidth="1"/>
    <col min="5" max="5" width="12.7109375" style="99" customWidth="1"/>
    <col min="6" max="6" width="2.140625" style="99" customWidth="1"/>
    <col min="7" max="7" width="17.00390625" style="99" customWidth="1"/>
    <col min="8" max="8" width="4.57421875" style="99" customWidth="1"/>
    <col min="9" max="9" width="15.57421875" style="99" customWidth="1"/>
    <col min="10" max="10" width="2.140625" style="99" customWidth="1"/>
    <col min="11" max="11" width="16.140625" style="99" customWidth="1"/>
    <col min="12" max="16384" width="9.140625" style="99" customWidth="1"/>
  </cols>
  <sheetData>
    <row r="1" spans="1:11" ht="25.5">
      <c r="A1" s="302" t="s">
        <v>148</v>
      </c>
      <c r="B1" s="302"/>
      <c r="C1" s="302"/>
      <c r="D1" s="302"/>
      <c r="E1" s="302"/>
      <c r="F1" s="302"/>
      <c r="G1" s="302"/>
      <c r="H1" s="302"/>
      <c r="I1" s="302"/>
      <c r="J1" s="302"/>
      <c r="K1" s="302"/>
    </row>
    <row r="2" spans="2:4" ht="12.75">
      <c r="B2" s="103"/>
      <c r="C2" s="103"/>
      <c r="D2" s="103"/>
    </row>
    <row r="3" spans="1:11" ht="15.75">
      <c r="A3" s="300" t="s">
        <v>57</v>
      </c>
      <c r="B3" s="300"/>
      <c r="C3" s="300"/>
      <c r="D3" s="300"/>
      <c r="E3" s="300"/>
      <c r="F3" s="300"/>
      <c r="G3" s="300"/>
      <c r="H3" s="300"/>
      <c r="I3" s="300"/>
      <c r="J3" s="300"/>
      <c r="K3" s="300"/>
    </row>
    <row r="4" spans="1:11" ht="15.75">
      <c r="A4" s="300" t="s">
        <v>100</v>
      </c>
      <c r="B4" s="300"/>
      <c r="C4" s="300"/>
      <c r="D4" s="300"/>
      <c r="E4" s="300"/>
      <c r="F4" s="300"/>
      <c r="G4" s="300"/>
      <c r="H4" s="300"/>
      <c r="I4" s="300"/>
      <c r="J4" s="300"/>
      <c r="K4" s="300"/>
    </row>
    <row r="5" spans="1:11" ht="13.5" customHeight="1">
      <c r="A5" s="301" t="s">
        <v>58</v>
      </c>
      <c r="B5" s="301"/>
      <c r="C5" s="301"/>
      <c r="D5" s="301"/>
      <c r="E5" s="301"/>
      <c r="F5" s="301"/>
      <c r="G5" s="301"/>
      <c r="H5" s="301"/>
      <c r="I5" s="301"/>
      <c r="J5" s="301"/>
      <c r="K5" s="301"/>
    </row>
    <row r="6" spans="1:11" ht="13.5" customHeight="1">
      <c r="A6" s="147"/>
      <c r="B6" s="147"/>
      <c r="C6" s="147"/>
      <c r="D6" s="147"/>
      <c r="E6" s="147"/>
      <c r="F6" s="147"/>
      <c r="G6" s="147"/>
      <c r="H6" s="147"/>
      <c r="I6" s="147"/>
      <c r="J6" s="147"/>
      <c r="K6" s="147"/>
    </row>
    <row r="7" spans="2:4" ht="15">
      <c r="B7" s="105"/>
      <c r="C7" s="105"/>
      <c r="D7" s="105"/>
    </row>
    <row r="8" spans="1:4" s="105" customFormat="1" ht="15.75">
      <c r="A8" s="227"/>
      <c r="B8" s="121" t="s">
        <v>284</v>
      </c>
      <c r="C8" s="121"/>
      <c r="D8" s="121"/>
    </row>
    <row r="9" spans="1:4" s="105" customFormat="1" ht="15.75">
      <c r="A9" s="227"/>
      <c r="B9" s="121" t="s">
        <v>149</v>
      </c>
      <c r="C9" s="121"/>
      <c r="D9" s="121"/>
    </row>
    <row r="10" s="105" customFormat="1" ht="15"/>
    <row r="11" spans="5:11" s="105" customFormat="1" ht="15">
      <c r="E11" s="106" t="s">
        <v>110</v>
      </c>
      <c r="F11" s="106"/>
      <c r="G11" s="106" t="s">
        <v>113</v>
      </c>
      <c r="H11" s="106"/>
      <c r="I11" s="106" t="s">
        <v>114</v>
      </c>
      <c r="J11" s="106"/>
      <c r="K11" s="106" t="s">
        <v>114</v>
      </c>
    </row>
    <row r="12" spans="5:11" s="105" customFormat="1" ht="15">
      <c r="E12" s="106" t="s">
        <v>111</v>
      </c>
      <c r="F12" s="106"/>
      <c r="G12" s="106" t="s">
        <v>111</v>
      </c>
      <c r="H12" s="106"/>
      <c r="I12" s="106" t="s">
        <v>115</v>
      </c>
      <c r="J12" s="106"/>
      <c r="K12" s="106" t="s">
        <v>115</v>
      </c>
    </row>
    <row r="13" spans="3:11" s="107" customFormat="1" ht="15.75">
      <c r="C13" s="248"/>
      <c r="E13" s="108" t="s">
        <v>112</v>
      </c>
      <c r="F13" s="108"/>
      <c r="G13" s="106" t="s">
        <v>112</v>
      </c>
      <c r="H13" s="108"/>
      <c r="I13" s="108" t="s">
        <v>278</v>
      </c>
      <c r="J13" s="108"/>
      <c r="K13" s="108" t="s">
        <v>278</v>
      </c>
    </row>
    <row r="14" spans="3:11" s="107" customFormat="1" ht="15.75">
      <c r="C14" s="249" t="s">
        <v>42</v>
      </c>
      <c r="E14" s="148" t="s">
        <v>101</v>
      </c>
      <c r="F14" s="149"/>
      <c r="G14" s="244" t="s">
        <v>102</v>
      </c>
      <c r="H14" s="108"/>
      <c r="I14" s="112" t="s">
        <v>101</v>
      </c>
      <c r="J14" s="142"/>
      <c r="K14" s="112" t="s">
        <v>102</v>
      </c>
    </row>
    <row r="15" spans="3:12" s="107" customFormat="1" ht="15.75">
      <c r="C15" s="248"/>
      <c r="E15" s="114" t="s">
        <v>2</v>
      </c>
      <c r="F15" s="143"/>
      <c r="G15" s="114" t="s">
        <v>2</v>
      </c>
      <c r="H15" s="109"/>
      <c r="I15" s="114" t="s">
        <v>2</v>
      </c>
      <c r="J15" s="143"/>
      <c r="K15" s="114" t="s">
        <v>2</v>
      </c>
      <c r="L15" s="150"/>
    </row>
    <row r="16" spans="3:12" s="107" customFormat="1" ht="15.75">
      <c r="C16" s="248"/>
      <c r="E16" s="114"/>
      <c r="F16" s="143"/>
      <c r="G16" s="114"/>
      <c r="H16" s="109"/>
      <c r="I16" s="114"/>
      <c r="J16" s="143"/>
      <c r="K16" s="114"/>
      <c r="L16" s="150"/>
    </row>
    <row r="17" spans="2:12" s="107" customFormat="1" ht="15.75">
      <c r="B17" s="107" t="s">
        <v>77</v>
      </c>
      <c r="C17" s="248"/>
      <c r="E17" s="245">
        <v>240364</v>
      </c>
      <c r="F17" s="151"/>
      <c r="G17" s="246">
        <v>223527</v>
      </c>
      <c r="H17" s="247"/>
      <c r="I17" s="245">
        <v>451552</v>
      </c>
      <c r="J17" s="151"/>
      <c r="K17" s="246">
        <v>414789</v>
      </c>
      <c r="L17" s="150"/>
    </row>
    <row r="18" spans="3:10" s="107" customFormat="1" ht="15.75">
      <c r="C18" s="248"/>
      <c r="E18" s="121"/>
      <c r="F18" s="152"/>
      <c r="H18" s="122"/>
      <c r="I18" s="121"/>
      <c r="J18" s="152"/>
    </row>
    <row r="19" spans="2:11" s="107" customFormat="1" ht="15.75">
      <c r="B19" s="107" t="s">
        <v>103</v>
      </c>
      <c r="C19" s="248"/>
      <c r="E19" s="153">
        <v>-229412</v>
      </c>
      <c r="F19" s="154"/>
      <c r="G19" s="155">
        <v>-219043</v>
      </c>
      <c r="H19" s="156"/>
      <c r="I19" s="153">
        <v>-431305</v>
      </c>
      <c r="J19" s="154"/>
      <c r="K19" s="155">
        <v>-403979</v>
      </c>
    </row>
    <row r="20" spans="3:11" s="107" customFormat="1" ht="15.75">
      <c r="C20" s="248"/>
      <c r="E20" s="153"/>
      <c r="F20" s="154"/>
      <c r="G20" s="155"/>
      <c r="H20" s="156"/>
      <c r="I20" s="153"/>
      <c r="J20" s="154"/>
      <c r="K20" s="155"/>
    </row>
    <row r="21" spans="2:11" s="107" customFormat="1" ht="15.75">
      <c r="B21" s="107" t="s">
        <v>16</v>
      </c>
      <c r="C21" s="248"/>
      <c r="E21" s="153">
        <v>15043</v>
      </c>
      <c r="F21" s="154"/>
      <c r="G21" s="155">
        <v>12931</v>
      </c>
      <c r="H21" s="156"/>
      <c r="I21" s="153">
        <v>35770</v>
      </c>
      <c r="J21" s="154"/>
      <c r="K21" s="155">
        <v>20091</v>
      </c>
    </row>
    <row r="22" spans="3:11" s="107" customFormat="1" ht="7.5" customHeight="1">
      <c r="C22" s="248"/>
      <c r="E22" s="157"/>
      <c r="F22" s="154"/>
      <c r="G22" s="158"/>
      <c r="H22" s="156"/>
      <c r="I22" s="157"/>
      <c r="J22" s="154"/>
      <c r="K22" s="158"/>
    </row>
    <row r="23" spans="2:11" s="107" customFormat="1" ht="15.75">
      <c r="B23" s="107" t="s">
        <v>104</v>
      </c>
      <c r="C23" s="248"/>
      <c r="E23" s="153">
        <f>SUM(E17:E21)</f>
        <v>25995</v>
      </c>
      <c r="F23" s="154"/>
      <c r="G23" s="155">
        <f>SUM(G17:G21)</f>
        <v>17415</v>
      </c>
      <c r="H23" s="156"/>
      <c r="I23" s="153">
        <f>SUM(I17:I21)</f>
        <v>56017</v>
      </c>
      <c r="J23" s="154"/>
      <c r="K23" s="155">
        <f>SUM(K17:K21)</f>
        <v>30901</v>
      </c>
    </row>
    <row r="24" spans="3:11" s="107" customFormat="1" ht="15.75">
      <c r="C24" s="248"/>
      <c r="E24" s="153"/>
      <c r="F24" s="154"/>
      <c r="G24" s="155"/>
      <c r="H24" s="156"/>
      <c r="I24" s="153"/>
      <c r="J24" s="154"/>
      <c r="K24" s="155"/>
    </row>
    <row r="25" spans="2:11" s="107" customFormat="1" ht="15.75">
      <c r="B25" s="107" t="s">
        <v>105</v>
      </c>
      <c r="C25" s="248"/>
      <c r="E25" s="153">
        <v>-16813</v>
      </c>
      <c r="F25" s="154"/>
      <c r="G25" s="155">
        <v>-15501</v>
      </c>
      <c r="H25" s="156"/>
      <c r="I25" s="153">
        <v>-32476</v>
      </c>
      <c r="J25" s="154"/>
      <c r="K25" s="155">
        <v>-30351</v>
      </c>
    </row>
    <row r="26" spans="3:11" s="107" customFormat="1" ht="14.25" customHeight="1">
      <c r="C26" s="248"/>
      <c r="E26" s="153"/>
      <c r="F26" s="154"/>
      <c r="G26" s="155"/>
      <c r="H26" s="156"/>
      <c r="I26" s="153"/>
      <c r="J26" s="154"/>
      <c r="K26" s="155"/>
    </row>
    <row r="27" spans="2:11" s="107" customFormat="1" ht="15.75">
      <c r="B27" s="107" t="s">
        <v>106</v>
      </c>
      <c r="C27" s="248"/>
      <c r="E27" s="153"/>
      <c r="F27" s="154"/>
      <c r="G27" s="155"/>
      <c r="H27" s="156"/>
      <c r="I27" s="153"/>
      <c r="J27" s="154"/>
      <c r="K27" s="155"/>
    </row>
    <row r="28" spans="2:11" s="107" customFormat="1" ht="15.75">
      <c r="B28" s="107" t="s">
        <v>107</v>
      </c>
      <c r="C28" s="248"/>
      <c r="E28" s="153">
        <v>5440</v>
      </c>
      <c r="F28" s="154"/>
      <c r="G28" s="155">
        <v>3482</v>
      </c>
      <c r="H28" s="156"/>
      <c r="I28" s="153">
        <v>17214</v>
      </c>
      <c r="J28" s="154"/>
      <c r="K28" s="155">
        <v>6108</v>
      </c>
    </row>
    <row r="29" spans="3:11" s="107" customFormat="1" ht="7.5" customHeight="1">
      <c r="C29" s="248"/>
      <c r="E29" s="157"/>
      <c r="F29" s="154"/>
      <c r="G29" s="158"/>
      <c r="H29" s="156"/>
      <c r="I29" s="157"/>
      <c r="J29" s="154"/>
      <c r="K29" s="158"/>
    </row>
    <row r="30" spans="2:11" s="107" customFormat="1" ht="15.75">
      <c r="B30" s="107" t="s">
        <v>108</v>
      </c>
      <c r="C30" s="248"/>
      <c r="E30" s="159">
        <f>SUM(E23:E28)</f>
        <v>14622</v>
      </c>
      <c r="F30" s="154"/>
      <c r="G30" s="160">
        <f>SUM(G23:G28)</f>
        <v>5396</v>
      </c>
      <c r="H30" s="161"/>
      <c r="I30" s="159">
        <f>SUM(I23:I28)</f>
        <v>40755</v>
      </c>
      <c r="J30" s="154"/>
      <c r="K30" s="160">
        <f>SUM(K23:K28)</f>
        <v>6658</v>
      </c>
    </row>
    <row r="31" spans="3:11" s="107" customFormat="1" ht="15.75">
      <c r="C31" s="248"/>
      <c r="E31" s="159"/>
      <c r="F31" s="154"/>
      <c r="G31" s="160"/>
      <c r="H31" s="161"/>
      <c r="I31" s="159"/>
      <c r="J31" s="154"/>
      <c r="K31" s="160"/>
    </row>
    <row r="32" spans="2:11" s="107" customFormat="1" ht="15.75">
      <c r="B32" s="107" t="s">
        <v>109</v>
      </c>
      <c r="C32" s="248"/>
      <c r="E32" s="159">
        <v>4221</v>
      </c>
      <c r="F32" s="154"/>
      <c r="G32" s="160">
        <v>1545</v>
      </c>
      <c r="H32" s="161"/>
      <c r="I32" s="159">
        <v>-673</v>
      </c>
      <c r="J32" s="154"/>
      <c r="K32" s="160">
        <v>1949</v>
      </c>
    </row>
    <row r="33" spans="3:11" s="107" customFormat="1" ht="8.25" customHeight="1">
      <c r="C33" s="248"/>
      <c r="E33" s="157"/>
      <c r="F33" s="154"/>
      <c r="G33" s="158"/>
      <c r="H33" s="161"/>
      <c r="I33" s="157"/>
      <c r="J33" s="154"/>
      <c r="K33" s="158"/>
    </row>
    <row r="34" spans="3:11" s="107" customFormat="1" ht="15.75">
      <c r="C34" s="248"/>
      <c r="E34" s="153"/>
      <c r="F34" s="154"/>
      <c r="G34" s="155"/>
      <c r="H34" s="156"/>
      <c r="I34" s="153"/>
      <c r="J34" s="154"/>
      <c r="K34" s="155"/>
    </row>
    <row r="35" spans="2:11" s="107" customFormat="1" ht="16.5" thickBot="1">
      <c r="B35" s="107" t="s">
        <v>320</v>
      </c>
      <c r="C35" s="248"/>
      <c r="E35" s="235">
        <f>+E32+E30</f>
        <v>18843</v>
      </c>
      <c r="F35" s="154"/>
      <c r="G35" s="236">
        <f>+G32+G30</f>
        <v>6941</v>
      </c>
      <c r="H35" s="161"/>
      <c r="I35" s="235">
        <f>+I32+I30</f>
        <v>40082</v>
      </c>
      <c r="J35" s="154"/>
      <c r="K35" s="236">
        <f>+K32+K30</f>
        <v>8607</v>
      </c>
    </row>
    <row r="36" spans="3:11" s="107" customFormat="1" ht="15.75">
      <c r="C36" s="248"/>
      <c r="E36" s="153"/>
      <c r="F36" s="154"/>
      <c r="G36" s="155"/>
      <c r="H36" s="161"/>
      <c r="I36" s="153"/>
      <c r="J36" s="154"/>
      <c r="K36" s="155"/>
    </row>
    <row r="37" spans="2:11" s="107" customFormat="1" ht="15.75">
      <c r="B37" s="107" t="s">
        <v>39</v>
      </c>
      <c r="C37" s="248"/>
      <c r="E37" s="153"/>
      <c r="F37" s="154"/>
      <c r="G37" s="155"/>
      <c r="H37" s="161"/>
      <c r="I37" s="153"/>
      <c r="J37" s="154"/>
      <c r="K37" s="155"/>
    </row>
    <row r="38" spans="2:11" s="107" customFormat="1" ht="15.75">
      <c r="B38" s="107" t="s">
        <v>59</v>
      </c>
      <c r="C38" s="248"/>
      <c r="E38" s="163">
        <v>16870</v>
      </c>
      <c r="F38" s="164"/>
      <c r="G38" s="165">
        <v>5258</v>
      </c>
      <c r="H38" s="166"/>
      <c r="I38" s="163">
        <v>38773</v>
      </c>
      <c r="J38" s="164"/>
      <c r="K38" s="165">
        <v>6193</v>
      </c>
    </row>
    <row r="39" spans="2:11" s="107" customFormat="1" ht="15.75">
      <c r="B39" s="107" t="s">
        <v>11</v>
      </c>
      <c r="C39" s="248"/>
      <c r="E39" s="242">
        <v>1973</v>
      </c>
      <c r="F39" s="164"/>
      <c r="G39" s="243">
        <v>1683</v>
      </c>
      <c r="H39" s="166"/>
      <c r="I39" s="242">
        <v>1309</v>
      </c>
      <c r="J39" s="164"/>
      <c r="K39" s="243">
        <v>2414</v>
      </c>
    </row>
    <row r="40" spans="3:11" s="107" customFormat="1" ht="15.75">
      <c r="C40" s="248"/>
      <c r="E40" s="239"/>
      <c r="F40" s="240"/>
      <c r="G40" s="179"/>
      <c r="H40" s="241"/>
      <c r="I40" s="239"/>
      <c r="J40" s="240"/>
      <c r="K40" s="179"/>
    </row>
    <row r="41" spans="2:11" s="107" customFormat="1" ht="16.5" thickBot="1">
      <c r="B41" s="107" t="s">
        <v>320</v>
      </c>
      <c r="C41" s="248"/>
      <c r="E41" s="237">
        <f>SUM(E38:E39)</f>
        <v>18843</v>
      </c>
      <c r="F41" s="164"/>
      <c r="G41" s="238">
        <f>+G39+G38</f>
        <v>6941</v>
      </c>
      <c r="H41" s="166"/>
      <c r="I41" s="237">
        <f>SUM(I38:I39)</f>
        <v>40082</v>
      </c>
      <c r="J41" s="164"/>
      <c r="K41" s="238">
        <f>+K39+K38</f>
        <v>8607</v>
      </c>
    </row>
    <row r="42" spans="3:11" s="107" customFormat="1" ht="15.75">
      <c r="C42" s="248"/>
      <c r="E42" s="163"/>
      <c r="F42" s="164"/>
      <c r="G42" s="165"/>
      <c r="H42" s="166"/>
      <c r="I42" s="163"/>
      <c r="J42" s="164"/>
      <c r="K42" s="165"/>
    </row>
    <row r="43" spans="3:11" s="107" customFormat="1" ht="15.75">
      <c r="C43" s="248"/>
      <c r="E43" s="164"/>
      <c r="F43" s="164"/>
      <c r="G43" s="165"/>
      <c r="H43" s="166"/>
      <c r="I43" s="163"/>
      <c r="J43" s="164"/>
      <c r="K43" s="165"/>
    </row>
    <row r="44" spans="2:11" s="107" customFormat="1" ht="15.75">
      <c r="B44" s="107" t="s">
        <v>276</v>
      </c>
      <c r="C44" s="248"/>
      <c r="E44" s="164"/>
      <c r="F44" s="164"/>
      <c r="G44" s="165"/>
      <c r="H44" s="166"/>
      <c r="I44" s="167"/>
      <c r="J44" s="167"/>
      <c r="K44" s="165"/>
    </row>
    <row r="45" spans="2:16" s="107" customFormat="1" ht="15.75">
      <c r="B45" s="162" t="s">
        <v>60</v>
      </c>
      <c r="C45" s="248"/>
      <c r="D45" s="162"/>
      <c r="E45" s="168">
        <v>1.38</v>
      </c>
      <c r="F45" s="168"/>
      <c r="G45" s="169">
        <v>0.44</v>
      </c>
      <c r="H45" s="169"/>
      <c r="I45" s="168">
        <f>+'Note B1-B15'!$G$236</f>
        <v>3.17</v>
      </c>
      <c r="J45" s="170"/>
      <c r="K45" s="169">
        <v>0.52</v>
      </c>
      <c r="L45" s="140"/>
      <c r="M45" s="140"/>
      <c r="N45" s="140"/>
      <c r="O45" s="140"/>
      <c r="P45" s="140"/>
    </row>
    <row r="46" spans="2:16" s="107" customFormat="1" ht="16.5" thickBot="1">
      <c r="B46" s="162" t="s">
        <v>61</v>
      </c>
      <c r="C46" s="248"/>
      <c r="D46" s="162"/>
      <c r="E46" s="171">
        <v>1.33</v>
      </c>
      <c r="F46" s="172"/>
      <c r="G46" s="173">
        <v>0.44</v>
      </c>
      <c r="H46" s="174"/>
      <c r="I46" s="171">
        <f>+'Note B1-B15'!$G$260</f>
        <v>3.05</v>
      </c>
      <c r="J46" s="175"/>
      <c r="K46" s="176">
        <v>0.52</v>
      </c>
      <c r="L46" s="140"/>
      <c r="M46" s="140"/>
      <c r="N46" s="140"/>
      <c r="O46" s="140"/>
      <c r="P46" s="140"/>
    </row>
    <row r="47" spans="2:16" s="107" customFormat="1" ht="15.75">
      <c r="B47" s="162"/>
      <c r="C47" s="150"/>
      <c r="D47" s="162"/>
      <c r="E47" s="175"/>
      <c r="F47" s="175"/>
      <c r="G47" s="177"/>
      <c r="H47" s="178"/>
      <c r="I47" s="175"/>
      <c r="J47" s="175"/>
      <c r="K47" s="174"/>
      <c r="L47" s="140"/>
      <c r="M47" s="140"/>
      <c r="N47" s="140"/>
      <c r="O47" s="140"/>
      <c r="P47" s="140"/>
    </row>
    <row r="48" spans="2:16" s="107" customFormat="1" ht="12.75" customHeight="1">
      <c r="B48" s="162"/>
      <c r="C48" s="150"/>
      <c r="D48" s="162"/>
      <c r="E48" s="175"/>
      <c r="F48" s="175"/>
      <c r="G48" s="177"/>
      <c r="H48" s="178"/>
      <c r="I48" s="175"/>
      <c r="J48" s="175"/>
      <c r="K48" s="174"/>
      <c r="L48" s="140"/>
      <c r="M48" s="140"/>
      <c r="N48" s="140"/>
      <c r="O48" s="140"/>
      <c r="P48" s="140"/>
    </row>
    <row r="49" spans="2:11" s="107" customFormat="1" ht="28.5" customHeight="1">
      <c r="B49" s="180"/>
      <c r="C49" s="180"/>
      <c r="D49" s="180"/>
      <c r="E49" s="180"/>
      <c r="F49" s="180"/>
      <c r="G49" s="180"/>
      <c r="H49" s="180"/>
      <c r="I49" s="180"/>
      <c r="J49" s="180"/>
      <c r="K49" s="180"/>
    </row>
    <row r="50" spans="5:10" s="107" customFormat="1" ht="15.75">
      <c r="E50" s="165"/>
      <c r="F50" s="165"/>
      <c r="G50" s="181"/>
      <c r="H50" s="181"/>
      <c r="I50" s="181"/>
      <c r="J50" s="181"/>
    </row>
    <row r="51" spans="5:10" s="107" customFormat="1" ht="15.75">
      <c r="E51" s="165"/>
      <c r="F51" s="165"/>
      <c r="G51" s="181"/>
      <c r="H51" s="181"/>
      <c r="I51" s="181"/>
      <c r="J51" s="181"/>
    </row>
    <row r="52" spans="5:10" s="107" customFormat="1" ht="15.75">
      <c r="E52" s="165"/>
      <c r="F52" s="165"/>
      <c r="G52" s="181"/>
      <c r="H52" s="181"/>
      <c r="I52" s="181"/>
      <c r="J52" s="181"/>
    </row>
    <row r="53" spans="5:10" s="107" customFormat="1" ht="15.75">
      <c r="E53" s="165"/>
      <c r="F53" s="165"/>
      <c r="G53" s="181"/>
      <c r="H53" s="181"/>
      <c r="I53" s="181"/>
      <c r="J53" s="181"/>
    </row>
    <row r="54" spans="5:10" s="107" customFormat="1" ht="15.75">
      <c r="E54" s="165"/>
      <c r="F54" s="165"/>
      <c r="G54" s="181"/>
      <c r="H54" s="181"/>
      <c r="I54" s="181"/>
      <c r="J54" s="181"/>
    </row>
    <row r="55" spans="5:10" s="107" customFormat="1" ht="15.75">
      <c r="E55" s="165"/>
      <c r="F55" s="165"/>
      <c r="G55" s="181"/>
      <c r="H55" s="181"/>
      <c r="I55" s="181"/>
      <c r="J55" s="181"/>
    </row>
    <row r="56" spans="5:10" s="107" customFormat="1" ht="15.75">
      <c r="E56" s="165"/>
      <c r="F56" s="165"/>
      <c r="G56" s="181"/>
      <c r="H56" s="181"/>
      <c r="I56" s="181"/>
      <c r="J56" s="181"/>
    </row>
    <row r="57" spans="5:10" s="107" customFormat="1" ht="15.75">
      <c r="E57" s="165"/>
      <c r="F57" s="165"/>
      <c r="G57" s="181"/>
      <c r="H57" s="181"/>
      <c r="I57" s="181"/>
      <c r="J57" s="181"/>
    </row>
    <row r="58" spans="5:10" s="107" customFormat="1" ht="15.75">
      <c r="E58" s="181"/>
      <c r="F58" s="181"/>
      <c r="G58" s="181"/>
      <c r="H58" s="181"/>
      <c r="I58" s="181"/>
      <c r="J58" s="181"/>
    </row>
    <row r="59" spans="5:10" s="107" customFormat="1" ht="15.75">
      <c r="E59" s="181"/>
      <c r="F59" s="181"/>
      <c r="G59" s="181"/>
      <c r="H59" s="181"/>
      <c r="I59" s="181"/>
      <c r="J59" s="181"/>
    </row>
    <row r="60" spans="5:10" s="107" customFormat="1" ht="15.75">
      <c r="E60" s="181"/>
      <c r="F60" s="181"/>
      <c r="G60" s="181"/>
      <c r="H60" s="181"/>
      <c r="I60" s="181"/>
      <c r="J60" s="181"/>
    </row>
    <row r="61" spans="5:10" s="107" customFormat="1" ht="15.75">
      <c r="E61" s="181"/>
      <c r="F61" s="181"/>
      <c r="G61" s="181"/>
      <c r="H61" s="181"/>
      <c r="I61" s="181"/>
      <c r="J61" s="181"/>
    </row>
    <row r="62" spans="5:10" s="107" customFormat="1" ht="15.75">
      <c r="E62" s="181"/>
      <c r="F62" s="181"/>
      <c r="G62" s="181"/>
      <c r="H62" s="181"/>
      <c r="I62" s="181"/>
      <c r="J62" s="181"/>
    </row>
    <row r="63" spans="5:10" s="107" customFormat="1" ht="15.75">
      <c r="E63" s="181"/>
      <c r="F63" s="181"/>
      <c r="G63" s="181"/>
      <c r="H63" s="181"/>
      <c r="I63" s="181"/>
      <c r="J63" s="181"/>
    </row>
    <row r="64" spans="5:10" s="107" customFormat="1" ht="15.75">
      <c r="E64" s="181"/>
      <c r="F64" s="181"/>
      <c r="G64" s="181"/>
      <c r="H64" s="181"/>
      <c r="I64" s="181"/>
      <c r="J64" s="181"/>
    </row>
    <row r="65" spans="5:10" s="107" customFormat="1" ht="15.75">
      <c r="E65" s="181"/>
      <c r="F65" s="181"/>
      <c r="G65" s="181"/>
      <c r="H65" s="181"/>
      <c r="I65" s="181"/>
      <c r="J65" s="181"/>
    </row>
    <row r="66" spans="5:10" s="107" customFormat="1" ht="15.75">
      <c r="E66" s="181"/>
      <c r="F66" s="181"/>
      <c r="G66" s="181"/>
      <c r="H66" s="181"/>
      <c r="I66" s="181"/>
      <c r="J66" s="181"/>
    </row>
    <row r="67" spans="5:10" s="107" customFormat="1" ht="15.75">
      <c r="E67" s="181"/>
      <c r="F67" s="181"/>
      <c r="G67" s="181"/>
      <c r="H67" s="181"/>
      <c r="I67" s="181"/>
      <c r="J67" s="181"/>
    </row>
    <row r="68" spans="5:10" s="107" customFormat="1" ht="15.75">
      <c r="E68" s="181"/>
      <c r="F68" s="181"/>
      <c r="G68" s="181"/>
      <c r="H68" s="181"/>
      <c r="I68" s="181"/>
      <c r="J68" s="181"/>
    </row>
    <row r="69" spans="5:10" s="107" customFormat="1" ht="15.75">
      <c r="E69" s="181"/>
      <c r="F69" s="181"/>
      <c r="G69" s="181"/>
      <c r="H69" s="181"/>
      <c r="I69" s="181"/>
      <c r="J69" s="181"/>
    </row>
    <row r="70" spans="5:10" s="107" customFormat="1" ht="15.75">
      <c r="E70" s="181"/>
      <c r="F70" s="181"/>
      <c r="G70" s="181"/>
      <c r="H70" s="181"/>
      <c r="I70" s="181"/>
      <c r="J70" s="181"/>
    </row>
    <row r="71" spans="5:10" s="107" customFormat="1" ht="15.75">
      <c r="E71" s="181"/>
      <c r="F71" s="181"/>
      <c r="G71" s="181"/>
      <c r="H71" s="181"/>
      <c r="I71" s="181"/>
      <c r="J71" s="181"/>
    </row>
    <row r="72" spans="5:10" s="107" customFormat="1" ht="15.75">
      <c r="E72" s="181"/>
      <c r="F72" s="181"/>
      <c r="G72" s="181"/>
      <c r="H72" s="181"/>
      <c r="I72" s="181"/>
      <c r="J72" s="181"/>
    </row>
    <row r="73" spans="5:10" s="107" customFormat="1" ht="15.75">
      <c r="E73" s="181"/>
      <c r="F73" s="181"/>
      <c r="G73" s="181"/>
      <c r="H73" s="181"/>
      <c r="I73" s="181"/>
      <c r="J73" s="181"/>
    </row>
    <row r="74" spans="5:10" s="107" customFormat="1" ht="15.75">
      <c r="E74" s="181"/>
      <c r="F74" s="181"/>
      <c r="G74" s="181"/>
      <c r="H74" s="181"/>
      <c r="I74" s="181"/>
      <c r="J74" s="181"/>
    </row>
    <row r="75" spans="5:10" s="107" customFormat="1" ht="15.75">
      <c r="E75" s="181"/>
      <c r="F75" s="181"/>
      <c r="G75" s="181"/>
      <c r="H75" s="181"/>
      <c r="I75" s="181"/>
      <c r="J75" s="181"/>
    </row>
    <row r="76" spans="5:10" s="107" customFormat="1" ht="15.75">
      <c r="E76" s="181"/>
      <c r="F76" s="181"/>
      <c r="G76" s="181"/>
      <c r="H76" s="181"/>
      <c r="I76" s="181"/>
      <c r="J76" s="181"/>
    </row>
    <row r="77" spans="5:10" s="107" customFormat="1" ht="15.75">
      <c r="E77" s="181"/>
      <c r="F77" s="181"/>
      <c r="G77" s="181"/>
      <c r="H77" s="181"/>
      <c r="I77" s="181"/>
      <c r="J77" s="181"/>
    </row>
    <row r="78" spans="5:10" s="107" customFormat="1" ht="15.75">
      <c r="E78" s="181"/>
      <c r="F78" s="181"/>
      <c r="G78" s="181"/>
      <c r="H78" s="181"/>
      <c r="I78" s="181"/>
      <c r="J78" s="181"/>
    </row>
    <row r="79" spans="5:10" s="107" customFormat="1" ht="15.75">
      <c r="E79" s="181"/>
      <c r="F79" s="181"/>
      <c r="G79" s="181"/>
      <c r="H79" s="181"/>
      <c r="I79" s="181"/>
      <c r="J79" s="181"/>
    </row>
    <row r="80" spans="5:10" s="107" customFormat="1" ht="15.75">
      <c r="E80" s="181"/>
      <c r="F80" s="181"/>
      <c r="G80" s="181"/>
      <c r="H80" s="181"/>
      <c r="I80" s="181"/>
      <c r="J80" s="181"/>
    </row>
    <row r="81" spans="5:10" s="107" customFormat="1" ht="15.75">
      <c r="E81" s="181"/>
      <c r="F81" s="181"/>
      <c r="G81" s="181"/>
      <c r="H81" s="181"/>
      <c r="I81" s="181"/>
      <c r="J81" s="181"/>
    </row>
    <row r="82" spans="5:10" s="107" customFormat="1" ht="15.75">
      <c r="E82" s="181"/>
      <c r="F82" s="181"/>
      <c r="G82" s="181"/>
      <c r="H82" s="181"/>
      <c r="I82" s="181"/>
      <c r="J82" s="181"/>
    </row>
    <row r="83" spans="5:10" s="107" customFormat="1" ht="15.75">
      <c r="E83" s="181"/>
      <c r="F83" s="181"/>
      <c r="G83" s="181"/>
      <c r="H83" s="181"/>
      <c r="I83" s="181"/>
      <c r="J83" s="181"/>
    </row>
    <row r="84" spans="5:10" s="107" customFormat="1" ht="15.75">
      <c r="E84" s="181"/>
      <c r="F84" s="181"/>
      <c r="G84" s="181"/>
      <c r="H84" s="181"/>
      <c r="I84" s="181"/>
      <c r="J84" s="181"/>
    </row>
    <row r="85" spans="5:10" s="107" customFormat="1" ht="15.75">
      <c r="E85" s="181"/>
      <c r="F85" s="181"/>
      <c r="G85" s="181"/>
      <c r="H85" s="181"/>
      <c r="I85" s="181"/>
      <c r="J85" s="181"/>
    </row>
    <row r="86" spans="5:10" s="107" customFormat="1" ht="15.75">
      <c r="E86" s="181"/>
      <c r="F86" s="181"/>
      <c r="G86" s="181"/>
      <c r="H86" s="181"/>
      <c r="I86" s="181"/>
      <c r="J86" s="181"/>
    </row>
    <row r="87" spans="5:10" s="107" customFormat="1" ht="15.75">
      <c r="E87" s="181"/>
      <c r="F87" s="181"/>
      <c r="G87" s="181"/>
      <c r="H87" s="181"/>
      <c r="I87" s="181"/>
      <c r="J87" s="181"/>
    </row>
    <row r="88" spans="5:10" s="107" customFormat="1" ht="15.75">
      <c r="E88" s="181"/>
      <c r="F88" s="181"/>
      <c r="G88" s="181"/>
      <c r="H88" s="181"/>
      <c r="I88" s="181"/>
      <c r="J88" s="181"/>
    </row>
    <row r="89" spans="5:10" s="107" customFormat="1" ht="15.75">
      <c r="E89" s="181"/>
      <c r="F89" s="181"/>
      <c r="G89" s="181"/>
      <c r="H89" s="181"/>
      <c r="I89" s="181"/>
      <c r="J89" s="181"/>
    </row>
    <row r="90" spans="5:10" s="107" customFormat="1" ht="15.75">
      <c r="E90" s="181"/>
      <c r="F90" s="181"/>
      <c r="G90" s="181"/>
      <c r="H90" s="181"/>
      <c r="I90" s="181"/>
      <c r="J90" s="181"/>
    </row>
    <row r="91" spans="5:10" s="107" customFormat="1" ht="15.75">
      <c r="E91" s="181"/>
      <c r="F91" s="181"/>
      <c r="G91" s="181"/>
      <c r="H91" s="181"/>
      <c r="I91" s="181"/>
      <c r="J91" s="181"/>
    </row>
    <row r="92" spans="5:10" s="107" customFormat="1" ht="15.75">
      <c r="E92" s="181"/>
      <c r="F92" s="181"/>
      <c r="G92" s="181"/>
      <c r="H92" s="181"/>
      <c r="I92" s="181"/>
      <c r="J92" s="181"/>
    </row>
    <row r="93" spans="5:10" s="107" customFormat="1" ht="15.75">
      <c r="E93" s="181"/>
      <c r="F93" s="181"/>
      <c r="G93" s="181"/>
      <c r="H93" s="181"/>
      <c r="I93" s="181"/>
      <c r="J93" s="181"/>
    </row>
    <row r="94" spans="5:10" s="107" customFormat="1" ht="15.75">
      <c r="E94" s="181"/>
      <c r="F94" s="181"/>
      <c r="G94" s="181"/>
      <c r="H94" s="181"/>
      <c r="I94" s="181"/>
      <c r="J94" s="181"/>
    </row>
    <row r="95" spans="5:10" s="107" customFormat="1" ht="15.75">
      <c r="E95" s="181"/>
      <c r="F95" s="181"/>
      <c r="G95" s="181"/>
      <c r="H95" s="181"/>
      <c r="I95" s="181"/>
      <c r="J95" s="181"/>
    </row>
    <row r="96" spans="5:10" s="107" customFormat="1" ht="15.75">
      <c r="E96" s="181"/>
      <c r="F96" s="181"/>
      <c r="G96" s="181"/>
      <c r="H96" s="181"/>
      <c r="I96" s="181"/>
      <c r="J96" s="181"/>
    </row>
    <row r="97" spans="5:10" s="107" customFormat="1" ht="15.75">
      <c r="E97" s="181"/>
      <c r="F97" s="181"/>
      <c r="G97" s="181"/>
      <c r="H97" s="181"/>
      <c r="I97" s="181"/>
      <c r="J97" s="181"/>
    </row>
    <row r="98" spans="5:10" s="107" customFormat="1" ht="15.75">
      <c r="E98" s="181"/>
      <c r="F98" s="181"/>
      <c r="G98" s="181"/>
      <c r="H98" s="181"/>
      <c r="I98" s="181"/>
      <c r="J98" s="181"/>
    </row>
    <row r="99" spans="5:10" s="107" customFormat="1" ht="15.75">
      <c r="E99" s="181"/>
      <c r="F99" s="181"/>
      <c r="G99" s="181"/>
      <c r="H99" s="181"/>
      <c r="I99" s="181"/>
      <c r="J99" s="181"/>
    </row>
    <row r="100" spans="5:10" s="107" customFormat="1" ht="15.75">
      <c r="E100" s="181"/>
      <c r="F100" s="181"/>
      <c r="G100" s="181"/>
      <c r="H100" s="181"/>
      <c r="I100" s="181"/>
      <c r="J100" s="181"/>
    </row>
    <row r="101" spans="5:10" s="107" customFormat="1" ht="15.75">
      <c r="E101" s="181"/>
      <c r="F101" s="181"/>
      <c r="G101" s="181"/>
      <c r="H101" s="181"/>
      <c r="I101" s="181"/>
      <c r="J101" s="181"/>
    </row>
    <row r="102" spans="5:10" s="107" customFormat="1" ht="15.75">
      <c r="E102" s="181"/>
      <c r="F102" s="181"/>
      <c r="G102" s="181"/>
      <c r="H102" s="181"/>
      <c r="I102" s="181"/>
      <c r="J102" s="181"/>
    </row>
    <row r="103" spans="5:10" s="107" customFormat="1" ht="15.75">
      <c r="E103" s="181"/>
      <c r="F103" s="181"/>
      <c r="G103" s="181"/>
      <c r="H103" s="181"/>
      <c r="I103" s="181"/>
      <c r="J103" s="181"/>
    </row>
    <row r="104" spans="5:10" s="107" customFormat="1" ht="15.75">
      <c r="E104" s="181"/>
      <c r="F104" s="181"/>
      <c r="G104" s="181"/>
      <c r="H104" s="181"/>
      <c r="I104" s="181"/>
      <c r="J104" s="181"/>
    </row>
    <row r="105" spans="5:10" s="107" customFormat="1" ht="15.75">
      <c r="E105" s="181"/>
      <c r="F105" s="181"/>
      <c r="G105" s="181"/>
      <c r="H105" s="181"/>
      <c r="I105" s="181"/>
      <c r="J105" s="181"/>
    </row>
    <row r="106" spans="5:10" s="107" customFormat="1" ht="15.75">
      <c r="E106" s="181"/>
      <c r="F106" s="181"/>
      <c r="G106" s="181"/>
      <c r="H106" s="181"/>
      <c r="I106" s="181"/>
      <c r="J106" s="181"/>
    </row>
    <row r="107" spans="5:10" s="107" customFormat="1" ht="15.75">
      <c r="E107" s="181"/>
      <c r="F107" s="181"/>
      <c r="G107" s="181"/>
      <c r="H107" s="181"/>
      <c r="I107" s="181"/>
      <c r="J107" s="181"/>
    </row>
    <row r="108" spans="5:10" s="107" customFormat="1" ht="15.75">
      <c r="E108" s="181"/>
      <c r="F108" s="181"/>
      <c r="G108" s="181"/>
      <c r="H108" s="181"/>
      <c r="I108" s="181"/>
      <c r="J108" s="181"/>
    </row>
    <row r="109" spans="5:10" s="107" customFormat="1" ht="15.75">
      <c r="E109" s="181"/>
      <c r="F109" s="181"/>
      <c r="G109" s="181"/>
      <c r="H109" s="181"/>
      <c r="I109" s="181"/>
      <c r="J109" s="181"/>
    </row>
    <row r="110" spans="5:10" s="107" customFormat="1" ht="15.75">
      <c r="E110" s="181"/>
      <c r="F110" s="181"/>
      <c r="G110" s="181"/>
      <c r="H110" s="181"/>
      <c r="I110" s="181"/>
      <c r="J110" s="181"/>
    </row>
    <row r="111" spans="5:10" s="107" customFormat="1" ht="15.75">
      <c r="E111" s="181"/>
      <c r="F111" s="181"/>
      <c r="G111" s="181"/>
      <c r="H111" s="181"/>
      <c r="I111" s="181"/>
      <c r="J111" s="181"/>
    </row>
    <row r="112" spans="5:10" s="107" customFormat="1" ht="15.75">
      <c r="E112" s="181"/>
      <c r="F112" s="181"/>
      <c r="G112" s="181"/>
      <c r="H112" s="181"/>
      <c r="I112" s="181"/>
      <c r="J112" s="181"/>
    </row>
    <row r="113" spans="5:10" s="107" customFormat="1" ht="15.75">
      <c r="E113" s="181"/>
      <c r="F113" s="181"/>
      <c r="G113" s="181"/>
      <c r="H113" s="181"/>
      <c r="I113" s="181"/>
      <c r="J113" s="181"/>
    </row>
    <row r="114" spans="5:10" s="107" customFormat="1" ht="15.75">
      <c r="E114" s="181"/>
      <c r="F114" s="181"/>
      <c r="G114" s="181"/>
      <c r="H114" s="181"/>
      <c r="I114" s="181"/>
      <c r="J114" s="181"/>
    </row>
    <row r="115" spans="5:10" s="107" customFormat="1" ht="15.75">
      <c r="E115" s="181"/>
      <c r="F115" s="181"/>
      <c r="G115" s="181"/>
      <c r="H115" s="181"/>
      <c r="I115" s="181"/>
      <c r="J115" s="181"/>
    </row>
    <row r="116" spans="5:10" s="107" customFormat="1" ht="15.75">
      <c r="E116" s="181"/>
      <c r="F116" s="181"/>
      <c r="G116" s="181"/>
      <c r="H116" s="181"/>
      <c r="I116" s="181"/>
      <c r="J116" s="181"/>
    </row>
    <row r="117" spans="5:10" s="107" customFormat="1" ht="15.75">
      <c r="E117" s="181"/>
      <c r="F117" s="181"/>
      <c r="G117" s="181"/>
      <c r="H117" s="181"/>
      <c r="I117" s="181"/>
      <c r="J117" s="181"/>
    </row>
    <row r="118" spans="5:10" s="107" customFormat="1" ht="15.75">
      <c r="E118" s="181"/>
      <c r="F118" s="181"/>
      <c r="G118" s="181"/>
      <c r="H118" s="181"/>
      <c r="I118" s="181"/>
      <c r="J118" s="181"/>
    </row>
    <row r="119" spans="5:10" s="107" customFormat="1" ht="15.75">
      <c r="E119" s="181"/>
      <c r="F119" s="181"/>
      <c r="G119" s="181"/>
      <c r="H119" s="181"/>
      <c r="I119" s="181"/>
      <c r="J119" s="181"/>
    </row>
    <row r="120" spans="5:10" s="107" customFormat="1" ht="15.75">
      <c r="E120" s="181"/>
      <c r="F120" s="181"/>
      <c r="G120" s="181"/>
      <c r="H120" s="181"/>
      <c r="I120" s="181"/>
      <c r="J120" s="181"/>
    </row>
    <row r="121" spans="5:10" s="107" customFormat="1" ht="15.75">
      <c r="E121" s="181"/>
      <c r="F121" s="181"/>
      <c r="G121" s="181"/>
      <c r="H121" s="181"/>
      <c r="I121" s="181"/>
      <c r="J121" s="181"/>
    </row>
    <row r="122" spans="5:10" s="107" customFormat="1" ht="15.75">
      <c r="E122" s="181"/>
      <c r="F122" s="181"/>
      <c r="G122" s="181"/>
      <c r="H122" s="181"/>
      <c r="I122" s="181"/>
      <c r="J122" s="181"/>
    </row>
    <row r="123" spans="5:10" s="107" customFormat="1" ht="15.75">
      <c r="E123" s="181"/>
      <c r="F123" s="181"/>
      <c r="G123" s="181"/>
      <c r="H123" s="181"/>
      <c r="I123" s="181"/>
      <c r="J123" s="181"/>
    </row>
    <row r="124" spans="5:10" s="107" customFormat="1" ht="15.75">
      <c r="E124" s="181"/>
      <c r="F124" s="181"/>
      <c r="G124" s="181"/>
      <c r="H124" s="181"/>
      <c r="I124" s="181"/>
      <c r="J124" s="181"/>
    </row>
    <row r="125" spans="5:10" s="107" customFormat="1" ht="15.75">
      <c r="E125" s="181"/>
      <c r="F125" s="181"/>
      <c r="G125" s="181"/>
      <c r="H125" s="181"/>
      <c r="I125" s="181"/>
      <c r="J125" s="181"/>
    </row>
    <row r="126" spans="5:10" s="107" customFormat="1" ht="15.75">
      <c r="E126" s="181"/>
      <c r="F126" s="181"/>
      <c r="G126" s="181"/>
      <c r="H126" s="181"/>
      <c r="I126" s="181"/>
      <c r="J126" s="181"/>
    </row>
    <row r="127" spans="5:10" s="107" customFormat="1" ht="15.75">
      <c r="E127" s="181"/>
      <c r="F127" s="181"/>
      <c r="G127" s="181"/>
      <c r="H127" s="181"/>
      <c r="I127" s="181"/>
      <c r="J127" s="181"/>
    </row>
    <row r="128" spans="5:10" s="107" customFormat="1" ht="15.75">
      <c r="E128" s="181"/>
      <c r="F128" s="181"/>
      <c r="G128" s="181"/>
      <c r="H128" s="181"/>
      <c r="I128" s="181"/>
      <c r="J128" s="181"/>
    </row>
    <row r="129" spans="5:10" s="107" customFormat="1" ht="15.75">
      <c r="E129" s="181"/>
      <c r="F129" s="181"/>
      <c r="G129" s="181"/>
      <c r="H129" s="181"/>
      <c r="I129" s="181"/>
      <c r="J129" s="181"/>
    </row>
    <row r="130" spans="5:10" s="107" customFormat="1" ht="15.75">
      <c r="E130" s="181"/>
      <c r="F130" s="181"/>
      <c r="G130" s="181"/>
      <c r="H130" s="181"/>
      <c r="I130" s="181"/>
      <c r="J130" s="181"/>
    </row>
    <row r="131" spans="5:10" s="107" customFormat="1" ht="15.75">
      <c r="E131" s="181"/>
      <c r="F131" s="181"/>
      <c r="G131" s="181"/>
      <c r="H131" s="181"/>
      <c r="I131" s="181"/>
      <c r="J131" s="181"/>
    </row>
    <row r="132" spans="5:10" s="107" customFormat="1" ht="15.75">
      <c r="E132" s="181"/>
      <c r="F132" s="181"/>
      <c r="G132" s="181"/>
      <c r="H132" s="181"/>
      <c r="I132" s="181"/>
      <c r="J132" s="181"/>
    </row>
    <row r="133" spans="5:10" s="107" customFormat="1" ht="15.75">
      <c r="E133" s="181"/>
      <c r="F133" s="181"/>
      <c r="G133" s="181"/>
      <c r="H133" s="181"/>
      <c r="I133" s="181"/>
      <c r="J133" s="181"/>
    </row>
    <row r="134" spans="5:10" s="107" customFormat="1" ht="15.75">
      <c r="E134" s="181"/>
      <c r="F134" s="181"/>
      <c r="G134" s="181"/>
      <c r="H134" s="181"/>
      <c r="I134" s="181"/>
      <c r="J134" s="181"/>
    </row>
    <row r="135" spans="5:10" s="107" customFormat="1" ht="15.75">
      <c r="E135" s="181"/>
      <c r="F135" s="181"/>
      <c r="G135" s="181"/>
      <c r="H135" s="181"/>
      <c r="I135" s="181"/>
      <c r="J135" s="181"/>
    </row>
    <row r="136" spans="5:10" s="107" customFormat="1" ht="15.75">
      <c r="E136" s="181"/>
      <c r="F136" s="181"/>
      <c r="G136" s="181"/>
      <c r="H136" s="181"/>
      <c r="I136" s="181"/>
      <c r="J136" s="181"/>
    </row>
    <row r="137" spans="5:10" s="107" customFormat="1" ht="15.75">
      <c r="E137" s="181"/>
      <c r="F137" s="181"/>
      <c r="G137" s="181"/>
      <c r="H137" s="181"/>
      <c r="I137" s="181"/>
      <c r="J137" s="181"/>
    </row>
    <row r="138" spans="5:10" s="107" customFormat="1" ht="15.75">
      <c r="E138" s="181"/>
      <c r="F138" s="181"/>
      <c r="G138" s="181"/>
      <c r="H138" s="181"/>
      <c r="I138" s="181"/>
      <c r="J138" s="181"/>
    </row>
    <row r="139" spans="5:10" s="107" customFormat="1" ht="15.75">
      <c r="E139" s="181"/>
      <c r="F139" s="181"/>
      <c r="G139" s="181"/>
      <c r="H139" s="181"/>
      <c r="I139" s="181"/>
      <c r="J139" s="181"/>
    </row>
    <row r="140" spans="5:10" s="107" customFormat="1" ht="15.75">
      <c r="E140" s="181"/>
      <c r="F140" s="181"/>
      <c r="G140" s="181"/>
      <c r="H140" s="181"/>
      <c r="I140" s="181"/>
      <c r="J140" s="181"/>
    </row>
    <row r="141" spans="5:10" s="107" customFormat="1" ht="15.75">
      <c r="E141" s="181"/>
      <c r="F141" s="181"/>
      <c r="G141" s="181"/>
      <c r="H141" s="181"/>
      <c r="I141" s="181"/>
      <c r="J141" s="181"/>
    </row>
    <row r="142" spans="5:10" s="107" customFormat="1" ht="15.75">
      <c r="E142" s="181"/>
      <c r="F142" s="181"/>
      <c r="G142" s="181"/>
      <c r="H142" s="181"/>
      <c r="I142" s="181"/>
      <c r="J142" s="181"/>
    </row>
    <row r="143" spans="5:10" s="107" customFormat="1" ht="15.75">
      <c r="E143" s="181"/>
      <c r="F143" s="181"/>
      <c r="G143" s="181"/>
      <c r="H143" s="181"/>
      <c r="I143" s="181"/>
      <c r="J143" s="181"/>
    </row>
    <row r="144" spans="5:10" s="107" customFormat="1" ht="15.75">
      <c r="E144" s="181"/>
      <c r="F144" s="181"/>
      <c r="G144" s="181"/>
      <c r="H144" s="181"/>
      <c r="I144" s="181"/>
      <c r="J144" s="181"/>
    </row>
    <row r="145" spans="5:10" s="107" customFormat="1" ht="15.75">
      <c r="E145" s="181"/>
      <c r="F145" s="181"/>
      <c r="G145" s="181"/>
      <c r="H145" s="181"/>
      <c r="I145" s="181"/>
      <c r="J145" s="181"/>
    </row>
    <row r="146" spans="5:10" s="107" customFormat="1" ht="15.75">
      <c r="E146" s="181"/>
      <c r="F146" s="181"/>
      <c r="G146" s="181"/>
      <c r="H146" s="181"/>
      <c r="I146" s="181"/>
      <c r="J146" s="181"/>
    </row>
    <row r="147" spans="5:10" s="107" customFormat="1" ht="15.75">
      <c r="E147" s="181"/>
      <c r="F147" s="181"/>
      <c r="G147" s="181"/>
      <c r="H147" s="181"/>
      <c r="I147" s="181"/>
      <c r="J147" s="181"/>
    </row>
    <row r="148" spans="5:10" s="107" customFormat="1" ht="15.75">
      <c r="E148" s="181"/>
      <c r="F148" s="181"/>
      <c r="G148" s="181"/>
      <c r="H148" s="181"/>
      <c r="I148" s="181"/>
      <c r="J148" s="181"/>
    </row>
    <row r="149" spans="5:10" s="107" customFormat="1" ht="15.75">
      <c r="E149" s="181"/>
      <c r="F149" s="181"/>
      <c r="G149" s="181"/>
      <c r="H149" s="181"/>
      <c r="I149" s="181"/>
      <c r="J149" s="181"/>
    </row>
    <row r="150" spans="5:10" s="107" customFormat="1" ht="15.75">
      <c r="E150" s="181"/>
      <c r="F150" s="181"/>
      <c r="G150" s="181"/>
      <c r="H150" s="181"/>
      <c r="I150" s="181"/>
      <c r="J150" s="181"/>
    </row>
    <row r="151" spans="5:10" s="107" customFormat="1" ht="15.75">
      <c r="E151" s="181"/>
      <c r="F151" s="181"/>
      <c r="G151" s="181"/>
      <c r="H151" s="181"/>
      <c r="I151" s="181"/>
      <c r="J151" s="181"/>
    </row>
    <row r="152" spans="5:10" s="107" customFormat="1" ht="15.75">
      <c r="E152" s="181"/>
      <c r="F152" s="181"/>
      <c r="G152" s="181"/>
      <c r="H152" s="181"/>
      <c r="I152" s="181"/>
      <c r="J152" s="181"/>
    </row>
    <row r="153" spans="5:10" s="107" customFormat="1" ht="15.75">
      <c r="E153" s="181"/>
      <c r="F153" s="181"/>
      <c r="G153" s="181"/>
      <c r="H153" s="181"/>
      <c r="I153" s="181"/>
      <c r="J153" s="181"/>
    </row>
    <row r="154" spans="5:10" s="107" customFormat="1" ht="15.75">
      <c r="E154" s="181"/>
      <c r="F154" s="181"/>
      <c r="G154" s="181"/>
      <c r="H154" s="181"/>
      <c r="I154" s="181"/>
      <c r="J154" s="181"/>
    </row>
    <row r="155" spans="5:10" s="107" customFormat="1" ht="15.75">
      <c r="E155" s="181"/>
      <c r="F155" s="181"/>
      <c r="G155" s="181"/>
      <c r="H155" s="181"/>
      <c r="I155" s="181"/>
      <c r="J155" s="181"/>
    </row>
    <row r="156" spans="5:10" s="107" customFormat="1" ht="15.75">
      <c r="E156" s="181"/>
      <c r="F156" s="181"/>
      <c r="G156" s="181"/>
      <c r="H156" s="181"/>
      <c r="I156" s="181"/>
      <c r="J156" s="181"/>
    </row>
    <row r="157" spans="5:10" s="107" customFormat="1" ht="15.75">
      <c r="E157" s="181"/>
      <c r="F157" s="181"/>
      <c r="G157" s="181"/>
      <c r="H157" s="181"/>
      <c r="I157" s="181"/>
      <c r="J157" s="181"/>
    </row>
    <row r="158" spans="5:10" s="107" customFormat="1" ht="15.75">
      <c r="E158" s="181"/>
      <c r="F158" s="181"/>
      <c r="G158" s="181"/>
      <c r="H158" s="181"/>
      <c r="I158" s="181"/>
      <c r="J158" s="181"/>
    </row>
    <row r="159" spans="5:10" s="107" customFormat="1" ht="15.75">
      <c r="E159" s="181"/>
      <c r="F159" s="181"/>
      <c r="G159" s="181"/>
      <c r="H159" s="181"/>
      <c r="I159" s="181"/>
      <c r="J159" s="181"/>
    </row>
    <row r="160" spans="5:10" s="107" customFormat="1" ht="15.75">
      <c r="E160" s="181"/>
      <c r="F160" s="181"/>
      <c r="G160" s="181"/>
      <c r="H160" s="181"/>
      <c r="I160" s="181"/>
      <c r="J160" s="181"/>
    </row>
    <row r="161" spans="5:10" s="107" customFormat="1" ht="15.75">
      <c r="E161" s="181"/>
      <c r="F161" s="181"/>
      <c r="G161" s="181"/>
      <c r="H161" s="181"/>
      <c r="I161" s="181"/>
      <c r="J161" s="181"/>
    </row>
    <row r="162" spans="5:10" s="107" customFormat="1" ht="15.75">
      <c r="E162" s="181"/>
      <c r="F162" s="181"/>
      <c r="G162" s="181"/>
      <c r="H162" s="181"/>
      <c r="I162" s="181"/>
      <c r="J162" s="181"/>
    </row>
    <row r="163" spans="5:10" s="107" customFormat="1" ht="15.75">
      <c r="E163" s="181"/>
      <c r="F163" s="181"/>
      <c r="G163" s="181"/>
      <c r="H163" s="181"/>
      <c r="I163" s="181"/>
      <c r="J163" s="181"/>
    </row>
    <row r="164" spans="5:10" s="107" customFormat="1" ht="15.75">
      <c r="E164" s="181"/>
      <c r="F164" s="181"/>
      <c r="G164" s="181"/>
      <c r="H164" s="181"/>
      <c r="I164" s="181"/>
      <c r="J164" s="181"/>
    </row>
    <row r="165" spans="5:10" s="107" customFormat="1" ht="15.75">
      <c r="E165" s="181"/>
      <c r="F165" s="181"/>
      <c r="G165" s="181"/>
      <c r="H165" s="181"/>
      <c r="I165" s="181"/>
      <c r="J165" s="181"/>
    </row>
    <row r="166" spans="5:10" s="107" customFormat="1" ht="15.75">
      <c r="E166" s="181"/>
      <c r="F166" s="181"/>
      <c r="G166" s="181"/>
      <c r="H166" s="181"/>
      <c r="I166" s="181"/>
      <c r="J166" s="181"/>
    </row>
    <row r="167" spans="5:10" s="107" customFormat="1" ht="15.75">
      <c r="E167" s="181"/>
      <c r="F167" s="181"/>
      <c r="G167" s="181"/>
      <c r="H167" s="181"/>
      <c r="I167" s="181"/>
      <c r="J167" s="181"/>
    </row>
    <row r="168" spans="5:10" s="107" customFormat="1" ht="15.75">
      <c r="E168" s="181"/>
      <c r="F168" s="181"/>
      <c r="G168" s="181"/>
      <c r="H168" s="181"/>
      <c r="I168" s="181"/>
      <c r="J168" s="181"/>
    </row>
    <row r="169" spans="5:10" s="107" customFormat="1" ht="15.75">
      <c r="E169" s="181"/>
      <c r="F169" s="181"/>
      <c r="G169" s="181"/>
      <c r="H169" s="181"/>
      <c r="I169" s="181"/>
      <c r="J169" s="181"/>
    </row>
    <row r="170" spans="5:10" s="107" customFormat="1" ht="15.75">
      <c r="E170" s="181"/>
      <c r="F170" s="181"/>
      <c r="G170" s="181"/>
      <c r="H170" s="181"/>
      <c r="I170" s="181"/>
      <c r="J170" s="181"/>
    </row>
    <row r="171" spans="5:10" s="107" customFormat="1" ht="15.75">
      <c r="E171" s="181"/>
      <c r="F171" s="181"/>
      <c r="G171" s="181"/>
      <c r="H171" s="181"/>
      <c r="I171" s="181"/>
      <c r="J171" s="181"/>
    </row>
    <row r="172" spans="5:10" s="107" customFormat="1" ht="15.75">
      <c r="E172" s="181"/>
      <c r="F172" s="181"/>
      <c r="G172" s="181"/>
      <c r="H172" s="181"/>
      <c r="I172" s="181"/>
      <c r="J172" s="181"/>
    </row>
    <row r="173" spans="5:10" s="107" customFormat="1" ht="15.75">
      <c r="E173" s="181"/>
      <c r="F173" s="181"/>
      <c r="G173" s="181"/>
      <c r="H173" s="181"/>
      <c r="I173" s="181"/>
      <c r="J173" s="181"/>
    </row>
    <row r="174" spans="5:10" s="107" customFormat="1" ht="15.75">
      <c r="E174" s="181"/>
      <c r="F174" s="181"/>
      <c r="G174" s="181"/>
      <c r="H174" s="181"/>
      <c r="I174" s="181"/>
      <c r="J174" s="181"/>
    </row>
    <row r="175" spans="5:10" s="107" customFormat="1" ht="15.75">
      <c r="E175" s="181"/>
      <c r="F175" s="181"/>
      <c r="G175" s="181"/>
      <c r="H175" s="181"/>
      <c r="I175" s="181"/>
      <c r="J175" s="181"/>
    </row>
    <row r="176" spans="5:10" s="107" customFormat="1" ht="15.75">
      <c r="E176" s="181"/>
      <c r="F176" s="181"/>
      <c r="G176" s="181"/>
      <c r="H176" s="181"/>
      <c r="I176" s="181"/>
      <c r="J176" s="181"/>
    </row>
    <row r="177" spans="5:10" s="107" customFormat="1" ht="15.75">
      <c r="E177" s="181"/>
      <c r="F177" s="181"/>
      <c r="G177" s="181"/>
      <c r="H177" s="181"/>
      <c r="I177" s="181"/>
      <c r="J177" s="181"/>
    </row>
    <row r="178" spans="5:10" s="107" customFormat="1" ht="15.75">
      <c r="E178" s="181"/>
      <c r="F178" s="181"/>
      <c r="G178" s="181"/>
      <c r="H178" s="181"/>
      <c r="I178" s="181"/>
      <c r="J178" s="181"/>
    </row>
    <row r="179" spans="5:10" s="107" customFormat="1" ht="15.75">
      <c r="E179" s="181"/>
      <c r="F179" s="181"/>
      <c r="G179" s="181"/>
      <c r="H179" s="181"/>
      <c r="I179" s="181"/>
      <c r="J179" s="181"/>
    </row>
    <row r="180" spans="5:10" s="107" customFormat="1" ht="15.75">
      <c r="E180" s="181"/>
      <c r="F180" s="181"/>
      <c r="G180" s="181"/>
      <c r="H180" s="181"/>
      <c r="I180" s="181"/>
      <c r="J180" s="181"/>
    </row>
    <row r="181" spans="5:10" s="107" customFormat="1" ht="15.75">
      <c r="E181" s="181"/>
      <c r="F181" s="181"/>
      <c r="G181" s="181"/>
      <c r="H181" s="181"/>
      <c r="I181" s="181"/>
      <c r="J181" s="181"/>
    </row>
    <row r="182" spans="5:10" s="107" customFormat="1" ht="15.75">
      <c r="E182" s="181"/>
      <c r="F182" s="181"/>
      <c r="G182" s="181"/>
      <c r="H182" s="181"/>
      <c r="I182" s="181"/>
      <c r="J182" s="181"/>
    </row>
    <row r="183" spans="5:10" s="107" customFormat="1" ht="15.75">
      <c r="E183" s="181"/>
      <c r="F183" s="181"/>
      <c r="G183" s="181"/>
      <c r="H183" s="181"/>
      <c r="I183" s="181"/>
      <c r="J183" s="181"/>
    </row>
    <row r="184" spans="5:10" s="107" customFormat="1" ht="15.75">
      <c r="E184" s="181"/>
      <c r="F184" s="181"/>
      <c r="G184" s="181"/>
      <c r="H184" s="181"/>
      <c r="I184" s="181"/>
      <c r="J184" s="181"/>
    </row>
    <row r="185" spans="5:10" s="107" customFormat="1" ht="15.75">
      <c r="E185" s="181"/>
      <c r="F185" s="181"/>
      <c r="G185" s="181"/>
      <c r="H185" s="181"/>
      <c r="I185" s="181"/>
      <c r="J185" s="181"/>
    </row>
    <row r="186" spans="5:10" s="107" customFormat="1" ht="15.75">
      <c r="E186" s="181"/>
      <c r="F186" s="181"/>
      <c r="G186" s="181"/>
      <c r="H186" s="181"/>
      <c r="I186" s="181"/>
      <c r="J186" s="181"/>
    </row>
    <row r="187" spans="5:10" s="107" customFormat="1" ht="15.75">
      <c r="E187" s="181"/>
      <c r="F187" s="181"/>
      <c r="G187" s="181"/>
      <c r="H187" s="181"/>
      <c r="I187" s="181"/>
      <c r="J187" s="181"/>
    </row>
    <row r="188" spans="5:10" s="107" customFormat="1" ht="15.75">
      <c r="E188" s="181"/>
      <c r="F188" s="181"/>
      <c r="G188" s="181"/>
      <c r="H188" s="181"/>
      <c r="I188" s="181"/>
      <c r="J188" s="181"/>
    </row>
    <row r="189" spans="5:10" s="107" customFormat="1" ht="15.75">
      <c r="E189" s="181"/>
      <c r="F189" s="181"/>
      <c r="G189" s="181"/>
      <c r="H189" s="181"/>
      <c r="I189" s="181"/>
      <c r="J189" s="181"/>
    </row>
    <row r="190" spans="5:10" s="107" customFormat="1" ht="15.75">
      <c r="E190" s="181"/>
      <c r="F190" s="181"/>
      <c r="G190" s="181"/>
      <c r="H190" s="181"/>
      <c r="I190" s="181"/>
      <c r="J190" s="181"/>
    </row>
    <row r="191" spans="5:10" s="107" customFormat="1" ht="15.75">
      <c r="E191" s="181"/>
      <c r="F191" s="181"/>
      <c r="G191" s="181"/>
      <c r="H191" s="181"/>
      <c r="I191" s="181"/>
      <c r="J191" s="181"/>
    </row>
    <row r="192" spans="5:10" s="107" customFormat="1" ht="15.75">
      <c r="E192" s="181"/>
      <c r="F192" s="181"/>
      <c r="G192" s="181"/>
      <c r="H192" s="181"/>
      <c r="I192" s="181"/>
      <c r="J192" s="181"/>
    </row>
    <row r="193" spans="5:10" s="107" customFormat="1" ht="15.75">
      <c r="E193" s="181"/>
      <c r="F193" s="181"/>
      <c r="G193" s="181"/>
      <c r="H193" s="181"/>
      <c r="I193" s="181"/>
      <c r="J193" s="181"/>
    </row>
    <row r="194" spans="5:10" s="107" customFormat="1" ht="15.75">
      <c r="E194" s="181"/>
      <c r="F194" s="181"/>
      <c r="G194" s="181"/>
      <c r="H194" s="181"/>
      <c r="I194" s="181"/>
      <c r="J194" s="181"/>
    </row>
    <row r="195" spans="5:10" s="107" customFormat="1" ht="15.75">
      <c r="E195" s="181"/>
      <c r="F195" s="181"/>
      <c r="G195" s="181"/>
      <c r="H195" s="181"/>
      <c r="I195" s="181"/>
      <c r="J195" s="181"/>
    </row>
    <row r="196" spans="5:10" s="107" customFormat="1" ht="15.75">
      <c r="E196" s="181"/>
      <c r="F196" s="181"/>
      <c r="G196" s="181"/>
      <c r="H196" s="181"/>
      <c r="I196" s="181"/>
      <c r="J196" s="181"/>
    </row>
    <row r="197" spans="5:10" s="107" customFormat="1" ht="15.75">
      <c r="E197" s="181"/>
      <c r="F197" s="181"/>
      <c r="G197" s="181"/>
      <c r="H197" s="181"/>
      <c r="I197" s="181"/>
      <c r="J197" s="181"/>
    </row>
    <row r="198" spans="5:10" s="107" customFormat="1" ht="15.75">
      <c r="E198" s="181"/>
      <c r="F198" s="181"/>
      <c r="G198" s="181"/>
      <c r="H198" s="181"/>
      <c r="I198" s="181"/>
      <c r="J198" s="181"/>
    </row>
    <row r="199" spans="5:10" s="107" customFormat="1" ht="15.75">
      <c r="E199" s="181"/>
      <c r="F199" s="181"/>
      <c r="G199" s="181"/>
      <c r="H199" s="181"/>
      <c r="I199" s="181"/>
      <c r="J199" s="181"/>
    </row>
    <row r="200" spans="5:10" s="107" customFormat="1" ht="15.75">
      <c r="E200" s="181"/>
      <c r="F200" s="181"/>
      <c r="G200" s="181"/>
      <c r="H200" s="181"/>
      <c r="I200" s="181"/>
      <c r="J200" s="181"/>
    </row>
    <row r="201" spans="5:10" s="107" customFormat="1" ht="15.75">
      <c r="E201" s="181"/>
      <c r="F201" s="181"/>
      <c r="G201" s="181"/>
      <c r="H201" s="181"/>
      <c r="I201" s="181"/>
      <c r="J201" s="181"/>
    </row>
    <row r="202" spans="5:10" s="107" customFormat="1" ht="15.75">
      <c r="E202" s="181"/>
      <c r="F202" s="181"/>
      <c r="G202" s="181"/>
      <c r="H202" s="181"/>
      <c r="I202" s="181"/>
      <c r="J202" s="181"/>
    </row>
    <row r="203" spans="5:10" s="107" customFormat="1" ht="15.75">
      <c r="E203" s="181"/>
      <c r="F203" s="181"/>
      <c r="G203" s="181"/>
      <c r="H203" s="181"/>
      <c r="I203" s="181"/>
      <c r="J203" s="181"/>
    </row>
    <row r="204" spans="5:10" s="107" customFormat="1" ht="15.75">
      <c r="E204" s="181"/>
      <c r="F204" s="181"/>
      <c r="G204" s="181"/>
      <c r="H204" s="181"/>
      <c r="I204" s="181"/>
      <c r="J204" s="181"/>
    </row>
    <row r="205" spans="5:10" s="107" customFormat="1" ht="15.75">
      <c r="E205" s="181"/>
      <c r="F205" s="181"/>
      <c r="G205" s="181"/>
      <c r="H205" s="181"/>
      <c r="I205" s="181"/>
      <c r="J205" s="181"/>
    </row>
    <row r="206" spans="5:10" s="107" customFormat="1" ht="15.75">
      <c r="E206" s="181"/>
      <c r="F206" s="181"/>
      <c r="G206" s="181"/>
      <c r="H206" s="181"/>
      <c r="I206" s="181"/>
      <c r="J206" s="181"/>
    </row>
    <row r="207" spans="5:10" s="107" customFormat="1" ht="15.75">
      <c r="E207" s="181"/>
      <c r="F207" s="181"/>
      <c r="G207" s="181"/>
      <c r="H207" s="181"/>
      <c r="I207" s="181"/>
      <c r="J207" s="181"/>
    </row>
    <row r="208" spans="5:10" s="107" customFormat="1" ht="15.75">
      <c r="E208" s="181"/>
      <c r="F208" s="181"/>
      <c r="G208" s="181"/>
      <c r="H208" s="181"/>
      <c r="I208" s="181"/>
      <c r="J208" s="181"/>
    </row>
    <row r="209" spans="5:10" s="107" customFormat="1" ht="15.75">
      <c r="E209" s="181"/>
      <c r="F209" s="181"/>
      <c r="G209" s="181"/>
      <c r="H209" s="181"/>
      <c r="I209" s="181"/>
      <c r="J209" s="181"/>
    </row>
    <row r="210" spans="5:10" s="107" customFormat="1" ht="15.75">
      <c r="E210" s="181"/>
      <c r="F210" s="181"/>
      <c r="G210" s="181"/>
      <c r="H210" s="181"/>
      <c r="I210" s="181"/>
      <c r="J210" s="181"/>
    </row>
    <row r="211" spans="5:10" s="107" customFormat="1" ht="15.75">
      <c r="E211" s="181"/>
      <c r="F211" s="181"/>
      <c r="G211" s="181"/>
      <c r="H211" s="181"/>
      <c r="I211" s="181"/>
      <c r="J211" s="181"/>
    </row>
    <row r="212" spans="5:10" s="107" customFormat="1" ht="15.75">
      <c r="E212" s="181"/>
      <c r="F212" s="181"/>
      <c r="G212" s="181"/>
      <c r="H212" s="181"/>
      <c r="I212" s="181"/>
      <c r="J212" s="181"/>
    </row>
    <row r="213" spans="5:10" s="107" customFormat="1" ht="15.75">
      <c r="E213" s="181"/>
      <c r="F213" s="181"/>
      <c r="G213" s="181"/>
      <c r="H213" s="181"/>
      <c r="I213" s="181"/>
      <c r="J213" s="181"/>
    </row>
    <row r="214" spans="5:10" s="107" customFormat="1" ht="15.75">
      <c r="E214" s="181"/>
      <c r="F214" s="181"/>
      <c r="G214" s="181"/>
      <c r="H214" s="181"/>
      <c r="I214" s="181"/>
      <c r="J214" s="181"/>
    </row>
    <row r="215" spans="5:10" s="107" customFormat="1" ht="15.75">
      <c r="E215" s="181"/>
      <c r="F215" s="181"/>
      <c r="G215" s="181"/>
      <c r="H215" s="181"/>
      <c r="I215" s="181"/>
      <c r="J215" s="181"/>
    </row>
    <row r="216" spans="5:10" s="107" customFormat="1" ht="15.75">
      <c r="E216" s="181"/>
      <c r="F216" s="181"/>
      <c r="G216" s="181"/>
      <c r="H216" s="181"/>
      <c r="I216" s="181"/>
      <c r="J216" s="181"/>
    </row>
    <row r="217" spans="5:10" s="107" customFormat="1" ht="15.75">
      <c r="E217" s="181"/>
      <c r="F217" s="181"/>
      <c r="G217" s="181"/>
      <c r="H217" s="181"/>
      <c r="I217" s="181"/>
      <c r="J217" s="181"/>
    </row>
    <row r="218" spans="5:10" s="107" customFormat="1" ht="15.75">
      <c r="E218" s="181"/>
      <c r="F218" s="181"/>
      <c r="G218" s="181"/>
      <c r="H218" s="181"/>
      <c r="I218" s="181"/>
      <c r="J218" s="181"/>
    </row>
    <row r="219" spans="5:10" s="107" customFormat="1" ht="15.75">
      <c r="E219" s="181"/>
      <c r="F219" s="181"/>
      <c r="G219" s="181"/>
      <c r="H219" s="181"/>
      <c r="I219" s="181"/>
      <c r="J219" s="181"/>
    </row>
    <row r="220" spans="5:10" s="107" customFormat="1" ht="15.75">
      <c r="E220" s="181"/>
      <c r="F220" s="181"/>
      <c r="G220" s="181"/>
      <c r="H220" s="181"/>
      <c r="I220" s="181"/>
      <c r="J220" s="181"/>
    </row>
    <row r="221" spans="5:10" s="107" customFormat="1" ht="15.75">
      <c r="E221" s="181"/>
      <c r="F221" s="181"/>
      <c r="G221" s="181"/>
      <c r="H221" s="181"/>
      <c r="I221" s="181"/>
      <c r="J221" s="181"/>
    </row>
    <row r="222" spans="5:10" s="107" customFormat="1" ht="15.75">
      <c r="E222" s="181"/>
      <c r="F222" s="181"/>
      <c r="G222" s="181"/>
      <c r="H222" s="181"/>
      <c r="I222" s="181"/>
      <c r="J222" s="181"/>
    </row>
    <row r="223" spans="5:10" s="107" customFormat="1" ht="15.75">
      <c r="E223" s="181"/>
      <c r="F223" s="181"/>
      <c r="G223" s="181"/>
      <c r="H223" s="181"/>
      <c r="I223" s="181"/>
      <c r="J223" s="181"/>
    </row>
    <row r="224" spans="5:10" s="107" customFormat="1" ht="15.75">
      <c r="E224" s="181"/>
      <c r="F224" s="181"/>
      <c r="G224" s="181"/>
      <c r="H224" s="181"/>
      <c r="I224" s="181"/>
      <c r="J224" s="181"/>
    </row>
    <row r="225" spans="5:10" s="107" customFormat="1" ht="15.75">
      <c r="E225" s="181"/>
      <c r="F225" s="181"/>
      <c r="G225" s="181"/>
      <c r="H225" s="181"/>
      <c r="I225" s="181"/>
      <c r="J225" s="181"/>
    </row>
    <row r="226" spans="5:10" s="107" customFormat="1" ht="15.75">
      <c r="E226" s="181"/>
      <c r="F226" s="181"/>
      <c r="G226" s="181"/>
      <c r="H226" s="181"/>
      <c r="I226" s="181"/>
      <c r="J226" s="181"/>
    </row>
    <row r="227" spans="5:10" s="107" customFormat="1" ht="15.75">
      <c r="E227" s="181"/>
      <c r="F227" s="181"/>
      <c r="G227" s="181"/>
      <c r="H227" s="181"/>
      <c r="I227" s="181"/>
      <c r="J227" s="181"/>
    </row>
    <row r="228" spans="5:10" s="107" customFormat="1" ht="15.75">
      <c r="E228" s="181"/>
      <c r="F228" s="181"/>
      <c r="G228" s="181"/>
      <c r="H228" s="181"/>
      <c r="I228" s="181"/>
      <c r="J228" s="181"/>
    </row>
    <row r="229" spans="5:10" s="107" customFormat="1" ht="15.75">
      <c r="E229" s="181"/>
      <c r="F229" s="181"/>
      <c r="G229" s="181"/>
      <c r="H229" s="181"/>
      <c r="I229" s="181"/>
      <c r="J229" s="181"/>
    </row>
    <row r="230" spans="5:10" s="107" customFormat="1" ht="15.75">
      <c r="E230" s="181"/>
      <c r="F230" s="181"/>
      <c r="G230" s="181"/>
      <c r="H230" s="181"/>
      <c r="I230" s="181"/>
      <c r="J230" s="181"/>
    </row>
    <row r="231" spans="5:10" s="107" customFormat="1" ht="15.75">
      <c r="E231" s="181"/>
      <c r="F231" s="181"/>
      <c r="G231" s="181"/>
      <c r="H231" s="181"/>
      <c r="I231" s="181"/>
      <c r="J231" s="181"/>
    </row>
    <row r="232" spans="5:10" s="107" customFormat="1" ht="15.75">
      <c r="E232" s="181"/>
      <c r="F232" s="181"/>
      <c r="G232" s="181"/>
      <c r="H232" s="181"/>
      <c r="I232" s="181"/>
      <c r="J232" s="181"/>
    </row>
    <row r="233" spans="5:10" s="107" customFormat="1" ht="15.75">
      <c r="E233" s="181"/>
      <c r="F233" s="181"/>
      <c r="G233" s="181"/>
      <c r="H233" s="181"/>
      <c r="I233" s="181"/>
      <c r="J233" s="181"/>
    </row>
    <row r="234" spans="5:10" s="107" customFormat="1" ht="15.75">
      <c r="E234" s="181"/>
      <c r="F234" s="181"/>
      <c r="G234" s="181"/>
      <c r="H234" s="181"/>
      <c r="I234" s="181"/>
      <c r="J234" s="181"/>
    </row>
    <row r="235" spans="5:10" s="107" customFormat="1" ht="15.75">
      <c r="E235" s="181"/>
      <c r="F235" s="181"/>
      <c r="G235" s="181"/>
      <c r="H235" s="181"/>
      <c r="I235" s="181"/>
      <c r="J235" s="181"/>
    </row>
    <row r="236" spans="5:10" s="107" customFormat="1" ht="15.75">
      <c r="E236" s="181"/>
      <c r="F236" s="181"/>
      <c r="G236" s="181"/>
      <c r="H236" s="181"/>
      <c r="I236" s="181"/>
      <c r="J236" s="181"/>
    </row>
    <row r="237" spans="5:10" s="107" customFormat="1" ht="15.75">
      <c r="E237" s="181"/>
      <c r="F237" s="181"/>
      <c r="G237" s="181"/>
      <c r="H237" s="181"/>
      <c r="I237" s="181"/>
      <c r="J237" s="181"/>
    </row>
    <row r="238" spans="5:10" s="107" customFormat="1" ht="15.75">
      <c r="E238" s="181"/>
      <c r="F238" s="181"/>
      <c r="G238" s="181"/>
      <c r="H238" s="181"/>
      <c r="I238" s="181"/>
      <c r="J238" s="181"/>
    </row>
    <row r="239" spans="5:10" s="107" customFormat="1" ht="15.75">
      <c r="E239" s="181"/>
      <c r="F239" s="181"/>
      <c r="G239" s="181"/>
      <c r="H239" s="181"/>
      <c r="I239" s="181"/>
      <c r="J239" s="181"/>
    </row>
    <row r="240" spans="5:10" s="107" customFormat="1" ht="15.75">
      <c r="E240" s="181"/>
      <c r="F240" s="181"/>
      <c r="G240" s="181"/>
      <c r="H240" s="181"/>
      <c r="I240" s="181"/>
      <c r="J240" s="181"/>
    </row>
    <row r="241" spans="5:10" s="107" customFormat="1" ht="15.75">
      <c r="E241" s="181"/>
      <c r="F241" s="181"/>
      <c r="G241" s="181"/>
      <c r="H241" s="181"/>
      <c r="I241" s="181"/>
      <c r="J241" s="181"/>
    </row>
    <row r="242" spans="5:10" s="107" customFormat="1" ht="15.75">
      <c r="E242" s="181"/>
      <c r="F242" s="181"/>
      <c r="G242" s="181"/>
      <c r="H242" s="181"/>
      <c r="I242" s="181"/>
      <c r="J242" s="181"/>
    </row>
    <row r="243" spans="5:10" s="107" customFormat="1" ht="15.75">
      <c r="E243" s="181"/>
      <c r="F243" s="181"/>
      <c r="G243" s="181"/>
      <c r="H243" s="181"/>
      <c r="I243" s="181"/>
      <c r="J243" s="181"/>
    </row>
    <row r="244" spans="5:10" s="107" customFormat="1" ht="15.75">
      <c r="E244" s="181"/>
      <c r="F244" s="181"/>
      <c r="G244" s="181"/>
      <c r="H244" s="181"/>
      <c r="I244" s="181"/>
      <c r="J244" s="181"/>
    </row>
    <row r="245" spans="5:10" s="107" customFormat="1" ht="15.75">
      <c r="E245" s="181"/>
      <c r="F245" s="181"/>
      <c r="G245" s="181"/>
      <c r="H245" s="181"/>
      <c r="I245" s="181"/>
      <c r="J245" s="181"/>
    </row>
    <row r="246" spans="5:10" s="107" customFormat="1" ht="15.75">
      <c r="E246" s="181"/>
      <c r="F246" s="181"/>
      <c r="G246" s="181"/>
      <c r="H246" s="181"/>
      <c r="I246" s="181"/>
      <c r="J246" s="181"/>
    </row>
    <row r="247" spans="5:10" s="107" customFormat="1" ht="15.75">
      <c r="E247" s="181"/>
      <c r="F247" s="181"/>
      <c r="G247" s="181"/>
      <c r="H247" s="181"/>
      <c r="I247" s="181"/>
      <c r="J247" s="181"/>
    </row>
    <row r="248" spans="5:10" s="107" customFormat="1" ht="15.75">
      <c r="E248" s="181"/>
      <c r="F248" s="181"/>
      <c r="G248" s="181"/>
      <c r="H248" s="181"/>
      <c r="I248" s="181"/>
      <c r="J248" s="181"/>
    </row>
    <row r="249" spans="5:10" s="107" customFormat="1" ht="15.75">
      <c r="E249" s="181"/>
      <c r="F249" s="181"/>
      <c r="G249" s="181"/>
      <c r="H249" s="181"/>
      <c r="I249" s="181"/>
      <c r="J249" s="181"/>
    </row>
    <row r="250" spans="5:10" s="107" customFormat="1" ht="15.75">
      <c r="E250" s="181"/>
      <c r="F250" s="181"/>
      <c r="G250" s="181"/>
      <c r="H250" s="181"/>
      <c r="I250" s="181"/>
      <c r="J250" s="181"/>
    </row>
    <row r="251" spans="5:10" s="107" customFormat="1" ht="15.75">
      <c r="E251" s="181"/>
      <c r="F251" s="181"/>
      <c r="G251" s="181"/>
      <c r="H251" s="181"/>
      <c r="I251" s="181"/>
      <c r="J251" s="181"/>
    </row>
    <row r="252" spans="5:10" s="107" customFormat="1" ht="15.75">
      <c r="E252" s="181"/>
      <c r="F252" s="181"/>
      <c r="G252" s="181"/>
      <c r="H252" s="181"/>
      <c r="I252" s="181"/>
      <c r="J252" s="181"/>
    </row>
    <row r="253" spans="5:10" s="107" customFormat="1" ht="15.75">
      <c r="E253" s="181"/>
      <c r="F253" s="181"/>
      <c r="G253" s="181"/>
      <c r="H253" s="181"/>
      <c r="I253" s="181"/>
      <c r="J253" s="181"/>
    </row>
    <row r="254" spans="5:10" s="107" customFormat="1" ht="15.75">
      <c r="E254" s="181"/>
      <c r="F254" s="181"/>
      <c r="G254" s="181"/>
      <c r="H254" s="181"/>
      <c r="I254" s="181"/>
      <c r="J254" s="181"/>
    </row>
    <row r="255" spans="5:10" s="107" customFormat="1" ht="15.75">
      <c r="E255" s="181"/>
      <c r="F255" s="181"/>
      <c r="G255" s="181"/>
      <c r="H255" s="181"/>
      <c r="I255" s="181"/>
      <c r="J255" s="181"/>
    </row>
    <row r="256" spans="5:10" s="107" customFormat="1" ht="15.75">
      <c r="E256" s="181"/>
      <c r="F256" s="181"/>
      <c r="G256" s="181"/>
      <c r="H256" s="181"/>
      <c r="I256" s="181"/>
      <c r="J256" s="181"/>
    </row>
    <row r="257" spans="5:10" s="107" customFormat="1" ht="15.75">
      <c r="E257" s="181"/>
      <c r="F257" s="181"/>
      <c r="G257" s="181"/>
      <c r="H257" s="181"/>
      <c r="I257" s="181"/>
      <c r="J257" s="181"/>
    </row>
    <row r="258" spans="5:10" s="107" customFormat="1" ht="15.75">
      <c r="E258" s="181"/>
      <c r="F258" s="181"/>
      <c r="G258" s="181"/>
      <c r="H258" s="181"/>
      <c r="I258" s="181"/>
      <c r="J258" s="181"/>
    </row>
    <row r="259" spans="5:10" s="107" customFormat="1" ht="15.75">
      <c r="E259" s="181"/>
      <c r="F259" s="181"/>
      <c r="G259" s="181"/>
      <c r="H259" s="181"/>
      <c r="I259" s="181"/>
      <c r="J259" s="181"/>
    </row>
    <row r="260" spans="5:10" s="107" customFormat="1" ht="15.75">
      <c r="E260" s="181"/>
      <c r="F260" s="181"/>
      <c r="G260" s="181"/>
      <c r="H260" s="181"/>
      <c r="I260" s="181"/>
      <c r="J260" s="181"/>
    </row>
    <row r="261" spans="5:10" s="107" customFormat="1" ht="15.75">
      <c r="E261" s="181"/>
      <c r="F261" s="181"/>
      <c r="G261" s="181"/>
      <c r="H261" s="181"/>
      <c r="I261" s="181"/>
      <c r="J261" s="181"/>
    </row>
    <row r="262" spans="5:10" s="107" customFormat="1" ht="15.75">
      <c r="E262" s="181"/>
      <c r="F262" s="181"/>
      <c r="G262" s="181"/>
      <c r="H262" s="181"/>
      <c r="I262" s="181"/>
      <c r="J262" s="181"/>
    </row>
    <row r="263" spans="5:10" s="107" customFormat="1" ht="15.75">
      <c r="E263" s="181"/>
      <c r="F263" s="181"/>
      <c r="G263" s="181"/>
      <c r="H263" s="181"/>
      <c r="I263" s="181"/>
      <c r="J263" s="181"/>
    </row>
    <row r="264" spans="5:10" s="107" customFormat="1" ht="15.75">
      <c r="E264" s="181"/>
      <c r="F264" s="181"/>
      <c r="G264" s="181"/>
      <c r="H264" s="181"/>
      <c r="I264" s="181"/>
      <c r="J264" s="181"/>
    </row>
    <row r="265" spans="5:10" s="107" customFormat="1" ht="15.75">
      <c r="E265" s="181"/>
      <c r="F265" s="181"/>
      <c r="G265" s="181"/>
      <c r="H265" s="181"/>
      <c r="I265" s="181"/>
      <c r="J265" s="181"/>
    </row>
    <row r="266" spans="5:10" s="107" customFormat="1" ht="15.75">
      <c r="E266" s="181"/>
      <c r="F266" s="181"/>
      <c r="G266" s="181"/>
      <c r="H266" s="181"/>
      <c r="I266" s="181"/>
      <c r="J266" s="181"/>
    </row>
    <row r="267" spans="5:10" s="107" customFormat="1" ht="15.75">
      <c r="E267" s="181"/>
      <c r="F267" s="181"/>
      <c r="G267" s="181"/>
      <c r="H267" s="181"/>
      <c r="I267" s="181"/>
      <c r="J267" s="181"/>
    </row>
    <row r="268" spans="5:10" s="107" customFormat="1" ht="15.75">
      <c r="E268" s="181"/>
      <c r="F268" s="181"/>
      <c r="G268" s="181"/>
      <c r="H268" s="181"/>
      <c r="I268" s="181"/>
      <c r="J268" s="181"/>
    </row>
    <row r="269" spans="5:10" s="107" customFormat="1" ht="15.75">
      <c r="E269" s="181"/>
      <c r="F269" s="181"/>
      <c r="G269" s="181"/>
      <c r="H269" s="181"/>
      <c r="I269" s="181"/>
      <c r="J269" s="181"/>
    </row>
    <row r="270" spans="5:10" s="107" customFormat="1" ht="15.75">
      <c r="E270" s="181"/>
      <c r="F270" s="181"/>
      <c r="G270" s="181"/>
      <c r="H270" s="181"/>
      <c r="I270" s="181"/>
      <c r="J270" s="181"/>
    </row>
    <row r="271" spans="5:10" s="107" customFormat="1" ht="15.75">
      <c r="E271" s="181"/>
      <c r="F271" s="181"/>
      <c r="G271" s="181"/>
      <c r="H271" s="181"/>
      <c r="I271" s="181"/>
      <c r="J271" s="181"/>
    </row>
    <row r="272" spans="5:10" s="107" customFormat="1" ht="15.75">
      <c r="E272" s="181"/>
      <c r="F272" s="181"/>
      <c r="G272" s="181"/>
      <c r="H272" s="181"/>
      <c r="I272" s="181"/>
      <c r="J272" s="181"/>
    </row>
    <row r="273" spans="5:10" s="107" customFormat="1" ht="15.75">
      <c r="E273" s="181"/>
      <c r="F273" s="181"/>
      <c r="G273" s="181"/>
      <c r="H273" s="181"/>
      <c r="I273" s="181"/>
      <c r="J273" s="181"/>
    </row>
    <row r="274" spans="5:10" s="107" customFormat="1" ht="15.75">
      <c r="E274" s="181"/>
      <c r="F274" s="181"/>
      <c r="G274" s="181"/>
      <c r="H274" s="181"/>
      <c r="I274" s="181"/>
      <c r="J274" s="181"/>
    </row>
    <row r="275" spans="5:10" s="107" customFormat="1" ht="15.75">
      <c r="E275" s="181"/>
      <c r="F275" s="181"/>
      <c r="G275" s="181"/>
      <c r="H275" s="181"/>
      <c r="I275" s="181"/>
      <c r="J275" s="181"/>
    </row>
    <row r="276" spans="5:10" s="107" customFormat="1" ht="15.75">
      <c r="E276" s="181"/>
      <c r="F276" s="181"/>
      <c r="G276" s="181"/>
      <c r="H276" s="181"/>
      <c r="I276" s="181"/>
      <c r="J276" s="181"/>
    </row>
    <row r="277" spans="5:10" s="107" customFormat="1" ht="15.75">
      <c r="E277" s="181"/>
      <c r="F277" s="181"/>
      <c r="G277" s="181"/>
      <c r="H277" s="181"/>
      <c r="I277" s="181"/>
      <c r="J277" s="181"/>
    </row>
    <row r="278" spans="5:10" s="107" customFormat="1" ht="15.75">
      <c r="E278" s="181"/>
      <c r="F278" s="181"/>
      <c r="G278" s="181"/>
      <c r="H278" s="181"/>
      <c r="I278" s="181"/>
      <c r="J278" s="181"/>
    </row>
    <row r="279" spans="5:10" s="107" customFormat="1" ht="15.75">
      <c r="E279" s="181"/>
      <c r="F279" s="181"/>
      <c r="G279" s="181"/>
      <c r="H279" s="181"/>
      <c r="I279" s="181"/>
      <c r="J279" s="181"/>
    </row>
    <row r="280" spans="5:10" s="107" customFormat="1" ht="15.75">
      <c r="E280" s="181"/>
      <c r="F280" s="181"/>
      <c r="G280" s="181"/>
      <c r="H280" s="181"/>
      <c r="I280" s="181"/>
      <c r="J280" s="181"/>
    </row>
    <row r="281" spans="5:10" s="107" customFormat="1" ht="15.75">
      <c r="E281" s="181"/>
      <c r="F281" s="181"/>
      <c r="G281" s="181"/>
      <c r="H281" s="181"/>
      <c r="I281" s="181"/>
      <c r="J281" s="181"/>
    </row>
    <row r="282" spans="5:10" s="107" customFormat="1" ht="15.75">
      <c r="E282" s="181"/>
      <c r="F282" s="181"/>
      <c r="G282" s="181"/>
      <c r="H282" s="181"/>
      <c r="I282" s="181"/>
      <c r="J282" s="181"/>
    </row>
    <row r="283" spans="5:10" s="107" customFormat="1" ht="15.75">
      <c r="E283" s="181"/>
      <c r="F283" s="181"/>
      <c r="G283" s="181"/>
      <c r="H283" s="181"/>
      <c r="I283" s="181"/>
      <c r="J283" s="181"/>
    </row>
    <row r="284" spans="5:10" s="107" customFormat="1" ht="15.75">
      <c r="E284" s="181"/>
      <c r="F284" s="181"/>
      <c r="G284" s="181"/>
      <c r="H284" s="181"/>
      <c r="I284" s="181"/>
      <c r="J284" s="181"/>
    </row>
    <row r="285" spans="5:10" s="107" customFormat="1" ht="15.75">
      <c r="E285" s="181"/>
      <c r="F285" s="181"/>
      <c r="G285" s="181"/>
      <c r="H285" s="181"/>
      <c r="I285" s="181"/>
      <c r="J285" s="181"/>
    </row>
    <row r="286" spans="5:10" s="107" customFormat="1" ht="15.75">
      <c r="E286" s="181"/>
      <c r="F286" s="181"/>
      <c r="G286" s="181"/>
      <c r="H286" s="181"/>
      <c r="I286" s="181"/>
      <c r="J286" s="181"/>
    </row>
    <row r="287" spans="5:10" ht="12.75">
      <c r="E287" s="182"/>
      <c r="F287" s="182"/>
      <c r="G287" s="182"/>
      <c r="H287" s="182"/>
      <c r="I287" s="182"/>
      <c r="J287" s="182"/>
    </row>
    <row r="288" spans="5:10" ht="12.75">
      <c r="E288" s="182"/>
      <c r="F288" s="182"/>
      <c r="G288" s="182"/>
      <c r="H288" s="182"/>
      <c r="I288" s="182"/>
      <c r="J288" s="182"/>
    </row>
    <row r="289" spans="5:10" ht="12.75">
      <c r="E289" s="182"/>
      <c r="F289" s="182"/>
      <c r="G289" s="182"/>
      <c r="H289" s="182"/>
      <c r="I289" s="182"/>
      <c r="J289" s="182"/>
    </row>
    <row r="290" spans="5:10" ht="12.75">
      <c r="E290" s="182"/>
      <c r="F290" s="182"/>
      <c r="G290" s="182"/>
      <c r="H290" s="182"/>
      <c r="I290" s="182"/>
      <c r="J290" s="182"/>
    </row>
    <row r="291" spans="5:10" ht="12.75">
      <c r="E291" s="182"/>
      <c r="F291" s="182"/>
      <c r="G291" s="182"/>
      <c r="H291" s="182"/>
      <c r="I291" s="182"/>
      <c r="J291" s="182"/>
    </row>
    <row r="292" spans="5:10" ht="12.75">
      <c r="E292" s="182"/>
      <c r="F292" s="182"/>
      <c r="G292" s="182"/>
      <c r="H292" s="182"/>
      <c r="I292" s="182"/>
      <c r="J292" s="182"/>
    </row>
    <row r="293" spans="5:10" ht="12.75">
      <c r="E293" s="182"/>
      <c r="F293" s="182"/>
      <c r="G293" s="182"/>
      <c r="H293" s="182"/>
      <c r="I293" s="182"/>
      <c r="J293" s="182"/>
    </row>
    <row r="294" spans="5:10" ht="12.75">
      <c r="E294" s="182"/>
      <c r="F294" s="182"/>
      <c r="G294" s="182"/>
      <c r="H294" s="182"/>
      <c r="I294" s="182"/>
      <c r="J294" s="182"/>
    </row>
    <row r="295" spans="5:10" ht="12.75">
      <c r="E295" s="182"/>
      <c r="F295" s="182"/>
      <c r="G295" s="182"/>
      <c r="H295" s="182"/>
      <c r="I295" s="182"/>
      <c r="J295" s="182"/>
    </row>
    <row r="296" spans="5:10" ht="12.75">
      <c r="E296" s="182"/>
      <c r="F296" s="182"/>
      <c r="G296" s="182"/>
      <c r="H296" s="182"/>
      <c r="I296" s="182"/>
      <c r="J296" s="182"/>
    </row>
    <row r="297" spans="5:10" ht="12.75">
      <c r="E297" s="182"/>
      <c r="F297" s="182"/>
      <c r="G297" s="182"/>
      <c r="H297" s="182"/>
      <c r="I297" s="182"/>
      <c r="J297" s="182"/>
    </row>
    <row r="298" spans="5:10" ht="12.75">
      <c r="E298" s="182"/>
      <c r="F298" s="182"/>
      <c r="G298" s="182"/>
      <c r="H298" s="182"/>
      <c r="I298" s="182"/>
      <c r="J298" s="182"/>
    </row>
    <row r="299" spans="5:10" ht="12.75">
      <c r="E299" s="182"/>
      <c r="F299" s="182"/>
      <c r="G299" s="182"/>
      <c r="H299" s="182"/>
      <c r="I299" s="182"/>
      <c r="J299" s="182"/>
    </row>
    <row r="300" spans="5:10" ht="12.75">
      <c r="E300" s="182"/>
      <c r="F300" s="182"/>
      <c r="G300" s="182"/>
      <c r="H300" s="182"/>
      <c r="I300" s="182"/>
      <c r="J300" s="182"/>
    </row>
    <row r="301" spans="5:10" ht="12.75">
      <c r="E301" s="182"/>
      <c r="F301" s="182"/>
      <c r="G301" s="182"/>
      <c r="H301" s="182"/>
      <c r="I301" s="182"/>
      <c r="J301" s="182"/>
    </row>
    <row r="302" spans="5:10" ht="12.75">
      <c r="E302" s="182"/>
      <c r="F302" s="182"/>
      <c r="G302" s="182"/>
      <c r="H302" s="182"/>
      <c r="I302" s="182"/>
      <c r="J302" s="182"/>
    </row>
    <row r="303" spans="5:10" ht="12.75">
      <c r="E303" s="182"/>
      <c r="F303" s="182"/>
      <c r="G303" s="182"/>
      <c r="H303" s="182"/>
      <c r="I303" s="182"/>
      <c r="J303" s="182"/>
    </row>
    <row r="304" spans="5:10" ht="12.75">
      <c r="E304" s="182"/>
      <c r="F304" s="182"/>
      <c r="G304" s="182"/>
      <c r="H304" s="182"/>
      <c r="I304" s="182"/>
      <c r="J304" s="182"/>
    </row>
    <row r="305" spans="5:10" ht="12.75">
      <c r="E305" s="182"/>
      <c r="F305" s="182"/>
      <c r="G305" s="182"/>
      <c r="H305" s="182"/>
      <c r="I305" s="182"/>
      <c r="J305" s="182"/>
    </row>
    <row r="306" spans="5:10" ht="12.75">
      <c r="E306" s="182"/>
      <c r="F306" s="182"/>
      <c r="G306" s="182"/>
      <c r="H306" s="182"/>
      <c r="I306" s="182"/>
      <c r="J306" s="182"/>
    </row>
    <row r="307" spans="5:10" ht="12.75">
      <c r="E307" s="182"/>
      <c r="F307" s="182"/>
      <c r="G307" s="182"/>
      <c r="H307" s="182"/>
      <c r="I307" s="182"/>
      <c r="J307" s="182"/>
    </row>
    <row r="308" spans="5:10" ht="12.75">
      <c r="E308" s="182"/>
      <c r="F308" s="182"/>
      <c r="G308" s="182"/>
      <c r="H308" s="182"/>
      <c r="I308" s="182"/>
      <c r="J308" s="182"/>
    </row>
    <row r="309" spans="5:10" ht="12.75">
      <c r="E309" s="182"/>
      <c r="F309" s="182"/>
      <c r="G309" s="182"/>
      <c r="H309" s="182"/>
      <c r="I309" s="182"/>
      <c r="J309" s="182"/>
    </row>
    <row r="310" spans="5:10" ht="12.75">
      <c r="E310" s="182"/>
      <c r="F310" s="182"/>
      <c r="G310" s="182"/>
      <c r="H310" s="182"/>
      <c r="I310" s="182"/>
      <c r="J310" s="182"/>
    </row>
    <row r="311" spans="5:10" ht="12.75">
      <c r="E311" s="182"/>
      <c r="F311" s="182"/>
      <c r="G311" s="182"/>
      <c r="H311" s="182"/>
      <c r="I311" s="182"/>
      <c r="J311" s="182"/>
    </row>
    <row r="312" spans="5:10" ht="12.75">
      <c r="E312" s="182"/>
      <c r="F312" s="182"/>
      <c r="G312" s="182"/>
      <c r="H312" s="182"/>
      <c r="I312" s="182"/>
      <c r="J312" s="182"/>
    </row>
    <row r="313" spans="5:10" ht="12.75">
      <c r="E313" s="182"/>
      <c r="F313" s="182"/>
      <c r="G313" s="182"/>
      <c r="H313" s="182"/>
      <c r="I313" s="182"/>
      <c r="J313" s="182"/>
    </row>
    <row r="314" spans="5:10" ht="12.75">
      <c r="E314" s="182"/>
      <c r="F314" s="182"/>
      <c r="G314" s="182"/>
      <c r="H314" s="182"/>
      <c r="I314" s="182"/>
      <c r="J314" s="182"/>
    </row>
    <row r="315" spans="5:10" ht="12.75">
      <c r="E315" s="182"/>
      <c r="F315" s="182"/>
      <c r="G315" s="182"/>
      <c r="H315" s="182"/>
      <c r="I315" s="182"/>
      <c r="J315" s="182"/>
    </row>
    <row r="316" spans="5:10" ht="12.75">
      <c r="E316" s="182"/>
      <c r="F316" s="182"/>
      <c r="G316" s="182"/>
      <c r="H316" s="182"/>
      <c r="I316" s="182"/>
      <c r="J316" s="182"/>
    </row>
    <row r="317" spans="5:10" ht="12.75">
      <c r="E317" s="182"/>
      <c r="F317" s="182"/>
      <c r="G317" s="182"/>
      <c r="H317" s="182"/>
      <c r="I317" s="182"/>
      <c r="J317" s="182"/>
    </row>
    <row r="318" spans="5:10" ht="12.75">
      <c r="E318" s="182"/>
      <c r="F318" s="182"/>
      <c r="G318" s="182"/>
      <c r="H318" s="182"/>
      <c r="I318" s="182"/>
      <c r="J318" s="182"/>
    </row>
    <row r="319" spans="5:10" ht="12.75">
      <c r="E319" s="182"/>
      <c r="F319" s="182"/>
      <c r="G319" s="182"/>
      <c r="H319" s="182"/>
      <c r="I319" s="182"/>
      <c r="J319" s="182"/>
    </row>
    <row r="320" spans="5:10" ht="12.75">
      <c r="E320" s="182"/>
      <c r="F320" s="182"/>
      <c r="G320" s="182"/>
      <c r="H320" s="182"/>
      <c r="I320" s="182"/>
      <c r="J320" s="182"/>
    </row>
    <row r="321" spans="5:10" ht="12.75">
      <c r="E321" s="182"/>
      <c r="F321" s="182"/>
      <c r="G321" s="182"/>
      <c r="H321" s="182"/>
      <c r="I321" s="182"/>
      <c r="J321" s="182"/>
    </row>
    <row r="322" spans="5:10" ht="12.75">
      <c r="E322" s="182"/>
      <c r="F322" s="182"/>
      <c r="G322" s="182"/>
      <c r="H322" s="182"/>
      <c r="I322" s="182"/>
      <c r="J322" s="182"/>
    </row>
    <row r="323" spans="5:10" ht="12.75">
      <c r="E323" s="182"/>
      <c r="F323" s="182"/>
      <c r="G323" s="182"/>
      <c r="H323" s="182"/>
      <c r="I323" s="182"/>
      <c r="J323" s="182"/>
    </row>
    <row r="324" spans="5:10" ht="12.75">
      <c r="E324" s="182"/>
      <c r="F324" s="182"/>
      <c r="G324" s="182"/>
      <c r="H324" s="182"/>
      <c r="I324" s="182"/>
      <c r="J324" s="182"/>
    </row>
    <row r="325" spans="5:10" ht="12.75">
      <c r="E325" s="182"/>
      <c r="F325" s="182"/>
      <c r="G325" s="182"/>
      <c r="H325" s="182"/>
      <c r="I325" s="182"/>
      <c r="J325" s="182"/>
    </row>
    <row r="326" spans="5:10" ht="12.75">
      <c r="E326" s="182"/>
      <c r="F326" s="182"/>
      <c r="G326" s="182"/>
      <c r="H326" s="182"/>
      <c r="I326" s="182"/>
      <c r="J326" s="182"/>
    </row>
    <row r="327" spans="5:10" ht="12.75">
      <c r="E327" s="182"/>
      <c r="F327" s="182"/>
      <c r="G327" s="182"/>
      <c r="H327" s="182"/>
      <c r="I327" s="182"/>
      <c r="J327" s="182"/>
    </row>
    <row r="328" spans="5:10" ht="12.75">
      <c r="E328" s="182"/>
      <c r="F328" s="182"/>
      <c r="G328" s="182"/>
      <c r="H328" s="182"/>
      <c r="I328" s="182"/>
      <c r="J328" s="182"/>
    </row>
    <row r="329" spans="5:10" ht="12.75">
      <c r="E329" s="182"/>
      <c r="F329" s="182"/>
      <c r="G329" s="182"/>
      <c r="H329" s="182"/>
      <c r="I329" s="182"/>
      <c r="J329" s="182"/>
    </row>
    <row r="330" spans="5:10" ht="12.75">
      <c r="E330" s="182"/>
      <c r="F330" s="182"/>
      <c r="G330" s="182"/>
      <c r="H330" s="182"/>
      <c r="I330" s="182"/>
      <c r="J330" s="182"/>
    </row>
    <row r="331" spans="5:10" ht="12.75">
      <c r="E331" s="182"/>
      <c r="F331" s="182"/>
      <c r="G331" s="182"/>
      <c r="H331" s="182"/>
      <c r="I331" s="182"/>
      <c r="J331" s="182"/>
    </row>
    <row r="332" spans="5:10" ht="12.75">
      <c r="E332" s="182"/>
      <c r="F332" s="182"/>
      <c r="G332" s="182"/>
      <c r="H332" s="182"/>
      <c r="I332" s="182"/>
      <c r="J332" s="182"/>
    </row>
    <row r="333" spans="5:10" ht="12.75">
      <c r="E333" s="182"/>
      <c r="F333" s="182"/>
      <c r="G333" s="182"/>
      <c r="H333" s="182"/>
      <c r="I333" s="182"/>
      <c r="J333" s="182"/>
    </row>
    <row r="334" spans="5:10" ht="12.75">
      <c r="E334" s="182"/>
      <c r="F334" s="182"/>
      <c r="G334" s="182"/>
      <c r="H334" s="182"/>
      <c r="I334" s="182"/>
      <c r="J334" s="182"/>
    </row>
    <row r="335" spans="5:10" ht="12.75">
      <c r="E335" s="182"/>
      <c r="F335" s="182"/>
      <c r="G335" s="182"/>
      <c r="H335" s="182"/>
      <c r="I335" s="182"/>
      <c r="J335" s="182"/>
    </row>
    <row r="336" spans="5:10" ht="12.75">
      <c r="E336" s="182"/>
      <c r="F336" s="182"/>
      <c r="G336" s="182"/>
      <c r="H336" s="182"/>
      <c r="I336" s="182"/>
      <c r="J336" s="182"/>
    </row>
    <row r="337" spans="5:10" ht="12.75">
      <c r="E337" s="182"/>
      <c r="F337" s="182"/>
      <c r="G337" s="182"/>
      <c r="H337" s="182"/>
      <c r="I337" s="182"/>
      <c r="J337" s="182"/>
    </row>
    <row r="338" spans="5:10" ht="12.75">
      <c r="E338" s="182"/>
      <c r="F338" s="182"/>
      <c r="G338" s="182"/>
      <c r="H338" s="182"/>
      <c r="I338" s="182"/>
      <c r="J338" s="182"/>
    </row>
    <row r="339" spans="5:10" ht="12.75">
      <c r="E339" s="182"/>
      <c r="F339" s="182"/>
      <c r="G339" s="182"/>
      <c r="H339" s="182"/>
      <c r="I339" s="182"/>
      <c r="J339" s="182"/>
    </row>
  </sheetData>
  <mergeCells count="4">
    <mergeCell ref="A4:K4"/>
    <mergeCell ref="A5:K5"/>
    <mergeCell ref="A1:K1"/>
    <mergeCell ref="A3:K3"/>
  </mergeCells>
  <printOptions/>
  <pageMargins left="0.5" right="0.24" top="0.4" bottom="0.3" header="0.43" footer="0.27"/>
  <pageSetup firstPageNumber="1" useFirstPageNumber="1" horizontalDpi="600" verticalDpi="600" orientation="portrait" paperSize="9" scale="85"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I95"/>
  <sheetViews>
    <sheetView showGridLines="0" view="pageBreakPreview" zoomScaleNormal="75" zoomScaleSheetLayoutView="100" workbookViewId="0" topLeftCell="A80">
      <selection activeCell="B96" sqref="B96"/>
    </sheetView>
  </sheetViews>
  <sheetFormatPr defaultColWidth="9.140625" defaultRowHeight="12.75" customHeight="1"/>
  <cols>
    <col min="1" max="1" width="3.421875" style="99" customWidth="1"/>
    <col min="2" max="2" width="42.00390625" style="99" customWidth="1"/>
    <col min="3" max="3" width="7.57421875" style="99" customWidth="1"/>
    <col min="4" max="4" width="3.421875" style="99" customWidth="1"/>
    <col min="5" max="5" width="17.57421875" style="99" customWidth="1"/>
    <col min="6" max="6" width="3.421875" style="99" customWidth="1"/>
    <col min="7" max="7" width="19.8515625" style="99" customWidth="1"/>
    <col min="8" max="16384" width="9.140625" style="99" customWidth="1"/>
  </cols>
  <sheetData>
    <row r="1" spans="2:9" ht="25.5">
      <c r="B1" s="302" t="s">
        <v>147</v>
      </c>
      <c r="C1" s="302"/>
      <c r="D1" s="302"/>
      <c r="E1" s="302"/>
      <c r="F1" s="302"/>
      <c r="G1" s="302"/>
      <c r="H1" s="100"/>
      <c r="I1" s="100"/>
    </row>
    <row r="2" spans="2:9" ht="16.5" customHeight="1">
      <c r="B2" s="278"/>
      <c r="C2" s="278"/>
      <c r="D2" s="278"/>
      <c r="E2" s="278"/>
      <c r="F2" s="278"/>
      <c r="G2" s="278"/>
      <c r="H2" s="100"/>
      <c r="I2" s="100"/>
    </row>
    <row r="3" spans="2:9" ht="15" customHeight="1">
      <c r="B3" s="102"/>
      <c r="C3" s="102"/>
      <c r="D3" s="102"/>
      <c r="E3" s="102"/>
      <c r="F3" s="102"/>
      <c r="G3" s="102"/>
      <c r="H3" s="103"/>
      <c r="I3" s="103"/>
    </row>
    <row r="4" spans="1:9" ht="15" customHeight="1">
      <c r="A4" s="256"/>
      <c r="B4" s="115" t="s">
        <v>285</v>
      </c>
      <c r="C4" s="102"/>
      <c r="D4" s="102"/>
      <c r="E4" s="102"/>
      <c r="F4" s="102"/>
      <c r="G4" s="102"/>
      <c r="H4" s="103"/>
      <c r="I4" s="103"/>
    </row>
    <row r="5" spans="1:9" ht="15" customHeight="1">
      <c r="A5" s="256"/>
      <c r="B5" s="115"/>
      <c r="C5" s="102"/>
      <c r="D5" s="102"/>
      <c r="E5" s="102"/>
      <c r="F5" s="102"/>
      <c r="G5" s="102"/>
      <c r="H5" s="103"/>
      <c r="I5" s="103"/>
    </row>
    <row r="6" spans="1:9" ht="15" customHeight="1">
      <c r="A6" s="256"/>
      <c r="B6" s="104"/>
      <c r="C6" s="102"/>
      <c r="D6" s="102"/>
      <c r="E6" s="102"/>
      <c r="F6" s="102"/>
      <c r="G6" s="102"/>
      <c r="H6" s="103"/>
      <c r="I6" s="103"/>
    </row>
    <row r="7" spans="1:7" ht="15">
      <c r="A7" s="105"/>
      <c r="B7" s="104"/>
      <c r="C7" s="104"/>
      <c r="D7" s="104"/>
      <c r="E7" s="106" t="s">
        <v>51</v>
      </c>
      <c r="F7" s="101"/>
      <c r="G7" s="106" t="s">
        <v>52</v>
      </c>
    </row>
    <row r="8" spans="1:7" ht="15.75">
      <c r="A8" s="107"/>
      <c r="B8" s="107"/>
      <c r="C8" s="107"/>
      <c r="D8" s="107"/>
      <c r="E8" s="108" t="s">
        <v>53</v>
      </c>
      <c r="F8" s="109"/>
      <c r="G8" s="108" t="s">
        <v>53</v>
      </c>
    </row>
    <row r="9" spans="1:7" ht="15.75">
      <c r="A9" s="107"/>
      <c r="B9" s="107"/>
      <c r="C9" s="110" t="s">
        <v>42</v>
      </c>
      <c r="D9" s="107"/>
      <c r="E9" s="111" t="s">
        <v>101</v>
      </c>
      <c r="F9" s="109"/>
      <c r="G9" s="112" t="s">
        <v>54</v>
      </c>
    </row>
    <row r="10" spans="1:7" ht="15.75">
      <c r="A10" s="107"/>
      <c r="B10" s="107"/>
      <c r="C10" s="113"/>
      <c r="D10" s="107"/>
      <c r="E10" s="114" t="s">
        <v>2</v>
      </c>
      <c r="F10" s="114"/>
      <c r="G10" s="114" t="s">
        <v>2</v>
      </c>
    </row>
    <row r="11" spans="1:7" ht="8.25" customHeight="1">
      <c r="A11" s="107"/>
      <c r="B11" s="107"/>
      <c r="C11" s="113"/>
      <c r="D11" s="107"/>
      <c r="E11" s="114"/>
      <c r="F11" s="114"/>
      <c r="G11" s="114"/>
    </row>
    <row r="12" spans="1:7" ht="15.75">
      <c r="A12" s="107"/>
      <c r="B12" s="121" t="s">
        <v>3</v>
      </c>
      <c r="C12" s="116"/>
      <c r="D12" s="115"/>
      <c r="E12" s="107"/>
      <c r="F12" s="107"/>
      <c r="G12" s="107"/>
    </row>
    <row r="13" spans="1:7" ht="8.25" customHeight="1">
      <c r="A13" s="107"/>
      <c r="B13" s="121"/>
      <c r="C13" s="116"/>
      <c r="D13" s="115"/>
      <c r="E13" s="107"/>
      <c r="F13" s="107"/>
      <c r="G13" s="107"/>
    </row>
    <row r="14" spans="1:7" ht="15.75">
      <c r="A14" s="107"/>
      <c r="B14" s="121" t="s">
        <v>116</v>
      </c>
      <c r="C14" s="113"/>
      <c r="D14" s="107"/>
      <c r="E14" s="117"/>
      <c r="F14" s="107"/>
      <c r="G14" s="90"/>
    </row>
    <row r="15" spans="1:7" ht="8.25" customHeight="1">
      <c r="A15" s="107"/>
      <c r="B15" s="107"/>
      <c r="C15" s="279"/>
      <c r="D15" s="107"/>
      <c r="E15" s="117"/>
      <c r="F15" s="107"/>
      <c r="G15" s="90"/>
    </row>
    <row r="16" spans="1:7" ht="15.75">
      <c r="A16" s="107"/>
      <c r="B16" s="107" t="s">
        <v>1</v>
      </c>
      <c r="C16" s="279" t="s">
        <v>257</v>
      </c>
      <c r="D16" s="107"/>
      <c r="E16" s="117">
        <v>1425704</v>
      </c>
      <c r="F16" s="107"/>
      <c r="G16" s="90">
        <v>1370192</v>
      </c>
    </row>
    <row r="17" spans="1:7" ht="15.75">
      <c r="A17" s="107"/>
      <c r="B17" s="107" t="s">
        <v>117</v>
      </c>
      <c r="C17" s="279"/>
      <c r="D17" s="107"/>
      <c r="E17" s="117">
        <v>13166</v>
      </c>
      <c r="F17" s="107"/>
      <c r="G17" s="90">
        <v>13124</v>
      </c>
    </row>
    <row r="18" spans="1:7" ht="15.75">
      <c r="A18" s="107"/>
      <c r="B18" s="107" t="s">
        <v>118</v>
      </c>
      <c r="C18" s="279"/>
      <c r="D18" s="107"/>
      <c r="E18" s="117">
        <v>12134</v>
      </c>
      <c r="F18" s="107"/>
      <c r="G18" s="90">
        <v>12375</v>
      </c>
    </row>
    <row r="19" spans="1:7" ht="15.75">
      <c r="A19" s="107"/>
      <c r="B19" s="107" t="s">
        <v>119</v>
      </c>
      <c r="C19" s="279"/>
      <c r="D19" s="107"/>
      <c r="E19" s="234">
        <v>87875</v>
      </c>
      <c r="F19" s="107"/>
      <c r="G19" s="90">
        <v>78412</v>
      </c>
    </row>
    <row r="20" spans="1:7" ht="15.75">
      <c r="A20" s="107"/>
      <c r="B20" s="107" t="s">
        <v>120</v>
      </c>
      <c r="C20" s="279"/>
      <c r="D20" s="107"/>
      <c r="E20" s="117">
        <v>175089</v>
      </c>
      <c r="F20" s="107"/>
      <c r="G20" s="90">
        <v>156173</v>
      </c>
    </row>
    <row r="21" spans="1:7" ht="15.75">
      <c r="A21" s="107"/>
      <c r="B21" s="107" t="s">
        <v>121</v>
      </c>
      <c r="C21" s="279"/>
      <c r="D21" s="107"/>
      <c r="E21" s="117">
        <v>75</v>
      </c>
      <c r="F21" s="107"/>
      <c r="G21" s="90">
        <v>74</v>
      </c>
    </row>
    <row r="22" spans="1:7" ht="15.75">
      <c r="A22" s="107"/>
      <c r="B22" s="107" t="s">
        <v>122</v>
      </c>
      <c r="C22" s="279"/>
      <c r="D22" s="107"/>
      <c r="E22" s="234">
        <v>595537</v>
      </c>
      <c r="F22" s="107"/>
      <c r="G22" s="90">
        <v>348729</v>
      </c>
    </row>
    <row r="23" spans="1:7" ht="15.75">
      <c r="A23" s="107"/>
      <c r="B23" s="107" t="s">
        <v>123</v>
      </c>
      <c r="C23" s="279"/>
      <c r="D23" s="107"/>
      <c r="E23" s="117">
        <v>1160</v>
      </c>
      <c r="F23" s="107"/>
      <c r="G23" s="90">
        <v>1160</v>
      </c>
    </row>
    <row r="24" spans="1:7" ht="15.75">
      <c r="A24" s="107"/>
      <c r="B24" s="107" t="s">
        <v>55</v>
      </c>
      <c r="C24" s="279"/>
      <c r="D24" s="107"/>
      <c r="E24" s="117">
        <v>625881</v>
      </c>
      <c r="F24" s="107"/>
      <c r="G24" s="90">
        <v>611612</v>
      </c>
    </row>
    <row r="25" spans="1:7" ht="15.75">
      <c r="A25" s="107"/>
      <c r="B25" s="107" t="s">
        <v>56</v>
      </c>
      <c r="C25" s="279"/>
      <c r="D25" s="107"/>
      <c r="E25" s="117">
        <v>13091</v>
      </c>
      <c r="F25" s="107"/>
      <c r="G25" s="90">
        <v>13091</v>
      </c>
    </row>
    <row r="26" spans="1:7" ht="6.75" customHeight="1">
      <c r="A26" s="107"/>
      <c r="B26" s="107"/>
      <c r="C26" s="279"/>
      <c r="D26" s="107"/>
      <c r="E26" s="117"/>
      <c r="F26" s="107"/>
      <c r="G26" s="118"/>
    </row>
    <row r="27" spans="1:7" ht="15.75">
      <c r="A27" s="107"/>
      <c r="B27" s="119"/>
      <c r="C27" s="280"/>
      <c r="D27" s="119"/>
      <c r="E27" s="250">
        <f>SUM(E14:E25)</f>
        <v>2949712</v>
      </c>
      <c r="F27" s="121"/>
      <c r="G27" s="251">
        <f>SUM(G14:G26)</f>
        <v>2604942</v>
      </c>
    </row>
    <row r="28" spans="1:7" ht="15.75">
      <c r="A28" s="107"/>
      <c r="B28" s="107"/>
      <c r="C28" s="147"/>
      <c r="D28" s="107"/>
      <c r="E28" s="118"/>
      <c r="F28" s="107"/>
      <c r="G28" s="118"/>
    </row>
    <row r="29" spans="1:7" ht="15.75">
      <c r="A29" s="107"/>
      <c r="B29" s="107"/>
      <c r="C29" s="147"/>
      <c r="D29" s="107"/>
      <c r="E29" s="118"/>
      <c r="F29" s="107"/>
      <c r="G29" s="118"/>
    </row>
    <row r="30" spans="1:7" ht="15.75">
      <c r="A30" s="107"/>
      <c r="B30" s="121" t="s">
        <v>124</v>
      </c>
      <c r="C30" s="281"/>
      <c r="D30" s="115"/>
      <c r="E30" s="118"/>
      <c r="F30" s="107"/>
      <c r="G30" s="118"/>
    </row>
    <row r="31" spans="1:7" ht="9" customHeight="1">
      <c r="A31" s="107"/>
      <c r="B31" s="121"/>
      <c r="C31" s="281"/>
      <c r="D31" s="115"/>
      <c r="E31" s="118"/>
      <c r="F31" s="107"/>
      <c r="G31" s="118"/>
    </row>
    <row r="32" spans="1:7" ht="15.75">
      <c r="A32" s="107"/>
      <c r="B32" s="107" t="s">
        <v>125</v>
      </c>
      <c r="C32" s="279"/>
      <c r="D32" s="107"/>
      <c r="E32" s="117">
        <v>179174</v>
      </c>
      <c r="F32" s="122"/>
      <c r="G32" s="118">
        <v>198753</v>
      </c>
    </row>
    <row r="33" spans="1:7" ht="15.75">
      <c r="A33" s="107"/>
      <c r="B33" s="107" t="s">
        <v>126</v>
      </c>
      <c r="C33" s="279"/>
      <c r="D33" s="107"/>
      <c r="E33" s="117">
        <v>89488</v>
      </c>
      <c r="F33" s="122"/>
      <c r="G33" s="118">
        <v>98284</v>
      </c>
    </row>
    <row r="34" spans="1:7" ht="15.75">
      <c r="A34" s="107"/>
      <c r="B34" s="107" t="s">
        <v>324</v>
      </c>
      <c r="C34" s="279"/>
      <c r="D34" s="107"/>
      <c r="E34" s="117">
        <v>181312</v>
      </c>
      <c r="F34" s="122"/>
      <c r="G34" s="118">
        <v>238633</v>
      </c>
    </row>
    <row r="35" spans="1:7" ht="15.75">
      <c r="A35" s="107"/>
      <c r="B35" s="107" t="s">
        <v>127</v>
      </c>
      <c r="C35" s="279"/>
      <c r="D35" s="107"/>
      <c r="E35" s="117">
        <v>0</v>
      </c>
      <c r="F35" s="122"/>
      <c r="G35" s="118">
        <v>64937</v>
      </c>
    </row>
    <row r="36" spans="1:7" ht="15.75">
      <c r="A36" s="107"/>
      <c r="B36" s="107" t="s">
        <v>280</v>
      </c>
      <c r="C36" s="279"/>
      <c r="D36" s="107"/>
      <c r="E36" s="117"/>
      <c r="F36" s="122"/>
      <c r="G36" s="118"/>
    </row>
    <row r="37" spans="1:7" ht="15.75">
      <c r="A37" s="107"/>
      <c r="B37" s="107" t="s">
        <v>279</v>
      </c>
      <c r="C37" s="279" t="s">
        <v>258</v>
      </c>
      <c r="D37" s="107"/>
      <c r="E37" s="117">
        <v>41788</v>
      </c>
      <c r="F37" s="122"/>
      <c r="G37" s="118">
        <v>52713</v>
      </c>
    </row>
    <row r="38" spans="1:7" ht="15.75">
      <c r="A38" s="107"/>
      <c r="B38" s="107" t="s">
        <v>15</v>
      </c>
      <c r="C38" s="279"/>
      <c r="D38" s="107"/>
      <c r="E38" s="117">
        <v>2309</v>
      </c>
      <c r="F38" s="122"/>
      <c r="G38" s="118">
        <v>2972</v>
      </c>
    </row>
    <row r="39" spans="1:7" ht="15.75">
      <c r="A39" s="107"/>
      <c r="B39" s="107" t="s">
        <v>128</v>
      </c>
      <c r="C39" s="279"/>
      <c r="D39" s="107"/>
      <c r="E39" s="117">
        <v>396775</v>
      </c>
      <c r="F39" s="122"/>
      <c r="G39" s="118">
        <v>279998</v>
      </c>
    </row>
    <row r="40" spans="1:7" ht="6.75" customHeight="1">
      <c r="A40" s="107"/>
      <c r="B40" s="107"/>
      <c r="C40" s="147"/>
      <c r="D40" s="107"/>
      <c r="E40" s="117"/>
      <c r="F40" s="122"/>
      <c r="G40" s="118"/>
    </row>
    <row r="41" spans="1:7" ht="15.75">
      <c r="A41" s="107"/>
      <c r="B41" s="119"/>
      <c r="C41" s="280"/>
      <c r="D41" s="119"/>
      <c r="E41" s="123">
        <f>SUM(E32:E39)</f>
        <v>890846</v>
      </c>
      <c r="F41" s="122"/>
      <c r="G41" s="124">
        <f>SUM(G32:G39)</f>
        <v>936290</v>
      </c>
    </row>
    <row r="42" spans="1:7" ht="15" customHeight="1">
      <c r="A42" s="107"/>
      <c r="B42" s="119"/>
      <c r="C42" s="280"/>
      <c r="D42" s="119"/>
      <c r="E42" s="123"/>
      <c r="F42" s="122"/>
      <c r="G42" s="124"/>
    </row>
    <row r="43" spans="1:7" ht="18" customHeight="1" thickBot="1">
      <c r="A43" s="107"/>
      <c r="B43" s="119" t="s">
        <v>41</v>
      </c>
      <c r="C43" s="280"/>
      <c r="D43" s="119"/>
      <c r="E43" s="253">
        <f>+E41+E27</f>
        <v>3840558</v>
      </c>
      <c r="F43" s="122"/>
      <c r="G43" s="252">
        <f>+G41+G27</f>
        <v>3541232</v>
      </c>
    </row>
    <row r="44" spans="1:7" ht="16.5" thickTop="1">
      <c r="A44" s="107"/>
      <c r="B44" s="119"/>
      <c r="C44" s="280"/>
      <c r="D44" s="119"/>
      <c r="E44" s="125"/>
      <c r="F44" s="122"/>
      <c r="G44" s="126"/>
    </row>
    <row r="45" spans="1:7" ht="15.75">
      <c r="A45" s="107"/>
      <c r="B45" s="119" t="s">
        <v>129</v>
      </c>
      <c r="C45" s="280"/>
      <c r="D45" s="119"/>
      <c r="E45" s="125"/>
      <c r="F45" s="122"/>
      <c r="G45" s="126"/>
    </row>
    <row r="46" spans="1:7" ht="9.75" customHeight="1">
      <c r="A46" s="107"/>
      <c r="B46" s="119"/>
      <c r="C46" s="280"/>
      <c r="D46" s="119"/>
      <c r="E46" s="125"/>
      <c r="F46" s="122"/>
      <c r="G46" s="126"/>
    </row>
    <row r="47" spans="1:7" ht="15.75">
      <c r="A47" s="107"/>
      <c r="B47" s="119" t="s">
        <v>130</v>
      </c>
      <c r="C47" s="280"/>
      <c r="D47" s="119"/>
      <c r="E47" s="125"/>
      <c r="F47" s="122"/>
      <c r="G47" s="126"/>
    </row>
    <row r="48" spans="1:7" ht="15.75">
      <c r="A48" s="107"/>
      <c r="B48" s="119" t="s">
        <v>131</v>
      </c>
      <c r="C48" s="280"/>
      <c r="D48" s="119"/>
      <c r="E48" s="125"/>
      <c r="F48" s="122"/>
      <c r="G48" s="126"/>
    </row>
    <row r="49" spans="1:7" ht="15.75">
      <c r="A49" s="107"/>
      <c r="B49" s="107" t="s">
        <v>132</v>
      </c>
      <c r="C49" s="147"/>
      <c r="D49" s="107"/>
      <c r="E49" s="125">
        <v>627485</v>
      </c>
      <c r="F49" s="122"/>
      <c r="G49" s="126">
        <v>627485</v>
      </c>
    </row>
    <row r="50" spans="1:7" ht="15.75">
      <c r="A50" s="107"/>
      <c r="B50" s="107" t="s">
        <v>133</v>
      </c>
      <c r="C50" s="147"/>
      <c r="D50" s="107"/>
      <c r="E50" s="125">
        <v>797104</v>
      </c>
      <c r="F50" s="122"/>
      <c r="G50" s="126">
        <v>709843</v>
      </c>
    </row>
    <row r="51" spans="1:7" ht="15.75">
      <c r="A51" s="107"/>
      <c r="B51" s="107" t="s">
        <v>134</v>
      </c>
      <c r="C51" s="279" t="s">
        <v>259</v>
      </c>
      <c r="D51" s="107"/>
      <c r="E51" s="125">
        <v>-4848</v>
      </c>
      <c r="F51" s="122"/>
      <c r="G51" s="126">
        <v>-51275</v>
      </c>
    </row>
    <row r="52" spans="1:7" ht="15.75">
      <c r="A52" s="107"/>
      <c r="B52" s="107" t="s">
        <v>135</v>
      </c>
      <c r="C52" s="147"/>
      <c r="D52" s="107"/>
      <c r="E52" s="125">
        <v>453951</v>
      </c>
      <c r="F52" s="122"/>
      <c r="G52" s="126">
        <v>354453</v>
      </c>
    </row>
    <row r="53" spans="1:7" ht="15.75">
      <c r="A53" s="107"/>
      <c r="B53" s="107" t="s">
        <v>262</v>
      </c>
      <c r="C53" s="147"/>
      <c r="D53" s="107"/>
      <c r="E53" s="125">
        <v>535096</v>
      </c>
      <c r="F53" s="122"/>
      <c r="G53" s="126">
        <v>496323</v>
      </c>
    </row>
    <row r="54" spans="1:7" ht="6.75" customHeight="1">
      <c r="A54" s="107"/>
      <c r="B54" s="107"/>
      <c r="C54" s="147"/>
      <c r="D54" s="107"/>
      <c r="E54" s="127"/>
      <c r="F54" s="122"/>
      <c r="G54" s="127"/>
    </row>
    <row r="55" spans="1:7" ht="15.75">
      <c r="A55" s="107"/>
      <c r="B55" s="119"/>
      <c r="C55" s="280"/>
      <c r="D55" s="119"/>
      <c r="E55" s="128">
        <f>SUM(E49:E53)</f>
        <v>2408788</v>
      </c>
      <c r="F55" s="122"/>
      <c r="G55" s="126">
        <f>SUM(G49:G53)</f>
        <v>2136829</v>
      </c>
    </row>
    <row r="56" spans="1:7" ht="8.25" customHeight="1">
      <c r="A56" s="107"/>
      <c r="B56" s="119"/>
      <c r="C56" s="280"/>
      <c r="D56" s="119"/>
      <c r="E56" s="126"/>
      <c r="F56" s="122"/>
      <c r="G56" s="126"/>
    </row>
    <row r="57" spans="1:7" ht="15.75">
      <c r="A57" s="107"/>
      <c r="B57" s="129" t="s">
        <v>11</v>
      </c>
      <c r="C57" s="282"/>
      <c r="D57" s="129"/>
      <c r="E57" s="125">
        <v>125709</v>
      </c>
      <c r="F57" s="122"/>
      <c r="G57" s="126">
        <v>125166</v>
      </c>
    </row>
    <row r="58" spans="1:7" ht="5.25" customHeight="1">
      <c r="A58" s="107"/>
      <c r="B58" s="129"/>
      <c r="C58" s="282"/>
      <c r="D58" s="129"/>
      <c r="E58" s="130"/>
      <c r="F58" s="122"/>
      <c r="G58" s="131"/>
    </row>
    <row r="59" spans="1:7" ht="15" customHeight="1">
      <c r="A59" s="107"/>
      <c r="B59" s="119" t="s">
        <v>136</v>
      </c>
      <c r="C59" s="280"/>
      <c r="D59" s="119"/>
      <c r="E59" s="123">
        <f>+E57+E55</f>
        <v>2534497</v>
      </c>
      <c r="F59" s="122"/>
      <c r="G59" s="124">
        <f>+G57+G55</f>
        <v>2261995</v>
      </c>
    </row>
    <row r="60" spans="1:7" ht="15" customHeight="1">
      <c r="A60" s="107"/>
      <c r="B60" s="119"/>
      <c r="C60" s="280"/>
      <c r="D60" s="119"/>
      <c r="E60" s="126"/>
      <c r="F60" s="122"/>
      <c r="G60" s="126"/>
    </row>
    <row r="61" spans="1:7" ht="15" customHeight="1">
      <c r="A61" s="107"/>
      <c r="B61" s="119" t="s">
        <v>137</v>
      </c>
      <c r="C61" s="280"/>
      <c r="D61" s="119"/>
      <c r="E61" s="126"/>
      <c r="F61" s="122"/>
      <c r="G61" s="126"/>
    </row>
    <row r="62" spans="1:7" ht="15" customHeight="1">
      <c r="A62" s="107"/>
      <c r="B62" s="129" t="s">
        <v>140</v>
      </c>
      <c r="C62" s="283" t="s">
        <v>260</v>
      </c>
      <c r="D62" s="119"/>
      <c r="E62" s="128">
        <v>676676</v>
      </c>
      <c r="F62" s="122"/>
      <c r="G62" s="126">
        <v>624783</v>
      </c>
    </row>
    <row r="63" spans="1:7" ht="15" customHeight="1">
      <c r="A63" s="107"/>
      <c r="B63" s="129" t="s">
        <v>141</v>
      </c>
      <c r="C63" s="283" t="s">
        <v>261</v>
      </c>
      <c r="D63" s="119"/>
      <c r="E63" s="128">
        <v>113547</v>
      </c>
      <c r="F63" s="122"/>
      <c r="G63" s="126">
        <v>107942</v>
      </c>
    </row>
    <row r="64" spans="1:7" ht="15" customHeight="1">
      <c r="A64" s="107"/>
      <c r="B64" s="129" t="s">
        <v>139</v>
      </c>
      <c r="C64" s="280"/>
      <c r="D64" s="119"/>
      <c r="E64" s="128">
        <v>193998</v>
      </c>
      <c r="F64" s="122"/>
      <c r="G64" s="126">
        <v>163661</v>
      </c>
    </row>
    <row r="65" spans="1:7" ht="15" customHeight="1">
      <c r="A65" s="107"/>
      <c r="B65" s="129" t="s">
        <v>282</v>
      </c>
      <c r="C65" s="280"/>
      <c r="D65" s="119"/>
      <c r="E65" s="128">
        <v>12569</v>
      </c>
      <c r="F65" s="122"/>
      <c r="G65" s="126">
        <v>11744</v>
      </c>
    </row>
    <row r="66" spans="1:7" ht="15" customHeight="1">
      <c r="A66" s="107"/>
      <c r="B66" s="129" t="s">
        <v>281</v>
      </c>
      <c r="C66" s="280"/>
      <c r="D66" s="119"/>
      <c r="E66" s="128">
        <v>43989</v>
      </c>
      <c r="F66" s="122"/>
      <c r="G66" s="126">
        <v>3196</v>
      </c>
    </row>
    <row r="67" spans="1:7" ht="6" customHeight="1">
      <c r="A67" s="107"/>
      <c r="B67" s="129"/>
      <c r="C67" s="280"/>
      <c r="D67" s="119"/>
      <c r="E67" s="128"/>
      <c r="F67" s="122"/>
      <c r="G67" s="126"/>
    </row>
    <row r="68" spans="1:7" ht="15" customHeight="1">
      <c r="A68" s="107"/>
      <c r="B68" s="129"/>
      <c r="C68" s="280"/>
      <c r="D68" s="119"/>
      <c r="E68" s="123">
        <f>SUM(E62:E66)</f>
        <v>1040779</v>
      </c>
      <c r="F68" s="122"/>
      <c r="G68" s="124">
        <f>SUM(G62:G66)</f>
        <v>911326</v>
      </c>
    </row>
    <row r="69" spans="1:7" ht="15" customHeight="1">
      <c r="A69" s="107"/>
      <c r="B69" s="129"/>
      <c r="C69" s="280"/>
      <c r="D69" s="119"/>
      <c r="E69" s="128"/>
      <c r="F69" s="122"/>
      <c r="G69" s="126"/>
    </row>
    <row r="70" spans="1:7" ht="15" customHeight="1">
      <c r="A70" s="107"/>
      <c r="B70" s="119" t="s">
        <v>142</v>
      </c>
      <c r="C70" s="280"/>
      <c r="D70" s="119"/>
      <c r="E70" s="128"/>
      <c r="F70" s="122"/>
      <c r="G70" s="126"/>
    </row>
    <row r="71" spans="1:7" ht="15" customHeight="1">
      <c r="A71" s="107"/>
      <c r="B71" s="129" t="s">
        <v>143</v>
      </c>
      <c r="C71" s="280"/>
      <c r="D71" s="119"/>
      <c r="E71" s="128">
        <v>169517</v>
      </c>
      <c r="F71" s="122"/>
      <c r="G71" s="126">
        <v>214516</v>
      </c>
    </row>
    <row r="72" spans="1:7" ht="15" customHeight="1">
      <c r="A72" s="107"/>
      <c r="B72" s="129" t="s">
        <v>138</v>
      </c>
      <c r="C72" s="280"/>
      <c r="D72" s="119"/>
      <c r="E72" s="128">
        <v>12744</v>
      </c>
      <c r="F72" s="122"/>
      <c r="G72" s="126">
        <v>10892</v>
      </c>
    </row>
    <row r="73" spans="1:7" ht="15" customHeight="1">
      <c r="A73" s="107"/>
      <c r="B73" s="129" t="s">
        <v>140</v>
      </c>
      <c r="C73" s="283" t="s">
        <v>260</v>
      </c>
      <c r="D73" s="119"/>
      <c r="E73" s="128">
        <v>72750</v>
      </c>
      <c r="F73" s="122"/>
      <c r="G73" s="126">
        <v>126142</v>
      </c>
    </row>
    <row r="74" spans="1:7" ht="15" customHeight="1">
      <c r="A74" s="107"/>
      <c r="B74" s="129" t="s">
        <v>141</v>
      </c>
      <c r="C74" s="283" t="s">
        <v>261</v>
      </c>
      <c r="D74" s="119"/>
      <c r="E74" s="128">
        <v>1910</v>
      </c>
      <c r="F74" s="122"/>
      <c r="G74" s="126">
        <v>1641</v>
      </c>
    </row>
    <row r="75" spans="1:7" ht="15" customHeight="1">
      <c r="A75" s="107"/>
      <c r="B75" s="129" t="s">
        <v>323</v>
      </c>
      <c r="C75" s="280"/>
      <c r="D75" s="119"/>
      <c r="E75" s="128">
        <v>8361</v>
      </c>
      <c r="F75" s="122"/>
      <c r="G75" s="126">
        <v>14720</v>
      </c>
    </row>
    <row r="76" spans="1:7" ht="6" customHeight="1">
      <c r="A76" s="107"/>
      <c r="B76" s="129"/>
      <c r="C76" s="280"/>
      <c r="D76" s="119"/>
      <c r="E76" s="126"/>
      <c r="F76" s="122"/>
      <c r="G76" s="126"/>
    </row>
    <row r="77" spans="1:7" ht="15.75">
      <c r="A77" s="107"/>
      <c r="B77" s="107"/>
      <c r="C77" s="284"/>
      <c r="D77" s="121"/>
      <c r="E77" s="250">
        <f>SUM(E71:E75)</f>
        <v>265282</v>
      </c>
      <c r="F77" s="122"/>
      <c r="G77" s="251">
        <f>SUM(G71:G75)</f>
        <v>367911</v>
      </c>
    </row>
    <row r="78" spans="1:7" ht="15.75">
      <c r="A78" s="107"/>
      <c r="B78" s="121"/>
      <c r="C78" s="284"/>
      <c r="D78" s="121"/>
      <c r="E78" s="133"/>
      <c r="F78" s="122"/>
      <c r="G78" s="133"/>
    </row>
    <row r="79" spans="1:7" ht="15.75">
      <c r="A79" s="107"/>
      <c r="B79" s="121" t="s">
        <v>144</v>
      </c>
      <c r="C79" s="113"/>
      <c r="D79" s="107"/>
      <c r="E79" s="254">
        <f>+E77+E68</f>
        <v>1306061</v>
      </c>
      <c r="F79" s="122"/>
      <c r="G79" s="251">
        <f>+G77+G68</f>
        <v>1279237</v>
      </c>
    </row>
    <row r="80" spans="1:7" ht="15.75">
      <c r="A80" s="107"/>
      <c r="B80" s="107"/>
      <c r="C80" s="109"/>
      <c r="D80" s="107"/>
      <c r="E80" s="117"/>
      <c r="F80" s="122"/>
      <c r="G80" s="118"/>
    </row>
    <row r="81" spans="1:7" ht="16.5" thickBot="1">
      <c r="A81" s="107"/>
      <c r="B81" s="121" t="s">
        <v>145</v>
      </c>
      <c r="C81" s="109"/>
      <c r="D81" s="107"/>
      <c r="E81" s="255">
        <f>+E79+E59</f>
        <v>3840558</v>
      </c>
      <c r="F81" s="122"/>
      <c r="G81" s="228">
        <f>+G79+G59</f>
        <v>3541232</v>
      </c>
    </row>
    <row r="82" spans="1:7" ht="16.5" thickTop="1">
      <c r="A82" s="107"/>
      <c r="B82" s="107"/>
      <c r="C82" s="109"/>
      <c r="D82" s="107"/>
      <c r="E82" s="117"/>
      <c r="F82" s="122"/>
      <c r="G82" s="118"/>
    </row>
    <row r="83" spans="1:7" ht="15.75">
      <c r="A83" s="107"/>
      <c r="B83" s="119"/>
      <c r="C83" s="109"/>
      <c r="D83" s="107"/>
      <c r="E83" s="117"/>
      <c r="F83" s="122"/>
      <c r="G83" s="118"/>
    </row>
    <row r="84" spans="1:7" ht="16.5" thickBot="1">
      <c r="A84" s="107"/>
      <c r="B84" s="119" t="s">
        <v>277</v>
      </c>
      <c r="C84" s="120"/>
      <c r="D84" s="119"/>
      <c r="E84" s="134">
        <f>+E55*1000/(1254971579-2929700)</f>
        <v>1.9238877232476344</v>
      </c>
      <c r="F84" s="135"/>
      <c r="G84" s="136">
        <v>1.81</v>
      </c>
    </row>
    <row r="85" spans="1:7" ht="15.75">
      <c r="A85" s="107"/>
      <c r="B85" s="107"/>
      <c r="C85" s="107"/>
      <c r="D85" s="107"/>
      <c r="E85" s="117"/>
      <c r="F85" s="122"/>
      <c r="G85" s="118"/>
    </row>
    <row r="86" spans="1:7" ht="15.75">
      <c r="A86" s="107"/>
      <c r="B86" s="107"/>
      <c r="C86" s="107"/>
      <c r="D86" s="107"/>
      <c r="E86" s="117"/>
      <c r="F86" s="122"/>
      <c r="G86" s="118"/>
    </row>
    <row r="87" spans="1:7" ht="15.75">
      <c r="A87" s="107"/>
      <c r="B87" s="107"/>
      <c r="C87" s="107"/>
      <c r="D87" s="107"/>
      <c r="E87" s="117"/>
      <c r="F87" s="122"/>
      <c r="G87" s="118"/>
    </row>
    <row r="88" spans="1:7" ht="15.75">
      <c r="A88" s="107"/>
      <c r="B88" s="107"/>
      <c r="C88" s="107"/>
      <c r="D88" s="107"/>
      <c r="E88" s="117"/>
      <c r="F88" s="107"/>
      <c r="G88" s="118"/>
    </row>
    <row r="89" spans="1:7" ht="15.75">
      <c r="A89" s="107"/>
      <c r="B89" s="107"/>
      <c r="C89" s="107"/>
      <c r="D89" s="107"/>
      <c r="E89" s="117"/>
      <c r="F89" s="107"/>
      <c r="G89" s="118"/>
    </row>
    <row r="90" spans="1:7" ht="15.75">
      <c r="A90" s="107"/>
      <c r="B90" s="107"/>
      <c r="C90" s="107"/>
      <c r="D90" s="107"/>
      <c r="E90" s="117"/>
      <c r="F90" s="107"/>
      <c r="G90" s="118"/>
    </row>
    <row r="91" spans="1:7" ht="15.75">
      <c r="A91" s="107"/>
      <c r="B91" s="107"/>
      <c r="C91" s="107"/>
      <c r="D91" s="107"/>
      <c r="E91" s="117"/>
      <c r="F91" s="107"/>
      <c r="G91" s="118"/>
    </row>
    <row r="92" spans="1:7" ht="15.75">
      <c r="A92" s="107"/>
      <c r="B92" s="107"/>
      <c r="C92" s="107"/>
      <c r="D92" s="107"/>
      <c r="E92" s="117"/>
      <c r="F92" s="107"/>
      <c r="G92" s="118"/>
    </row>
    <row r="93" spans="1:7" ht="15.75">
      <c r="A93" s="107"/>
      <c r="B93" s="107"/>
      <c r="C93" s="107"/>
      <c r="D93" s="107"/>
      <c r="E93" s="117"/>
      <c r="F93" s="107"/>
      <c r="G93" s="118"/>
    </row>
    <row r="94" spans="1:7" ht="31.5" customHeight="1">
      <c r="A94" s="107"/>
      <c r="B94" s="137"/>
      <c r="C94" s="137"/>
      <c r="D94" s="137"/>
      <c r="E94" s="137"/>
      <c r="F94" s="137"/>
      <c r="G94" s="137"/>
    </row>
    <row r="95" spans="1:7" ht="15.75">
      <c r="A95" s="107"/>
      <c r="B95" s="107"/>
      <c r="C95" s="107"/>
      <c r="D95" s="107"/>
      <c r="E95" s="138"/>
      <c r="F95" s="107"/>
      <c r="G95" s="107"/>
    </row>
  </sheetData>
  <mergeCells count="1">
    <mergeCell ref="B1:G1"/>
  </mergeCells>
  <printOptions/>
  <pageMargins left="0.6" right="0.49" top="0.4" bottom="0.3" header="0.43" footer="0.27"/>
  <pageSetup firstPageNumber="2" useFirstPageNumber="1" horizontalDpi="600" verticalDpi="600" orientation="portrait" paperSize="9" scale="95" r:id="rId2"/>
  <headerFooter alignWithMargins="0">
    <oddHeader>&amp;R&amp;"Arial,Bold"
</oddHeader>
    <oddFooter>&amp;C&amp;"Times New Roman,Regular"&amp;12&amp;P</oddFooter>
  </headerFooter>
  <rowBreaks count="1" manualBreakCount="1">
    <brk id="44" max="6" man="1"/>
  </rowBreaks>
  <drawing r:id="rId1"/>
</worksheet>
</file>

<file path=xl/worksheets/sheet3.xml><?xml version="1.0" encoding="utf-8"?>
<worksheet xmlns="http://schemas.openxmlformats.org/spreadsheetml/2006/main" xmlns:r="http://schemas.openxmlformats.org/officeDocument/2006/relationships">
  <dimension ref="A1:Q308"/>
  <sheetViews>
    <sheetView showGridLines="0" view="pageBreakPreview" zoomScale="75" zoomScaleNormal="85" zoomScaleSheetLayoutView="75" workbookViewId="0" topLeftCell="A1">
      <selection activeCell="A24" sqref="A24"/>
    </sheetView>
  </sheetViews>
  <sheetFormatPr defaultColWidth="9.140625" defaultRowHeight="12.75" customHeight="1"/>
  <cols>
    <col min="1" max="1" width="5.00390625" style="105" customWidth="1"/>
    <col min="2" max="2" width="35.28125" style="105" customWidth="1"/>
    <col min="3" max="3" width="1.1484375" style="105" customWidth="1"/>
    <col min="4" max="4" width="14.421875" style="105" customWidth="1"/>
    <col min="5" max="5" width="12.421875" style="105" customWidth="1"/>
    <col min="6" max="6" width="12.57421875" style="105" customWidth="1"/>
    <col min="7" max="7" width="11.00390625" style="105" customWidth="1"/>
    <col min="8" max="8" width="10.57421875" style="105" customWidth="1"/>
    <col min="9" max="9" width="12.421875" style="105" customWidth="1"/>
    <col min="10" max="10" width="14.421875" style="105" customWidth="1"/>
    <col min="11" max="11" width="11.140625" style="105" customWidth="1"/>
    <col min="12" max="12" width="1.8515625" style="105" customWidth="1"/>
    <col min="13" max="13" width="15.140625" style="105" bestFit="1" customWidth="1"/>
    <col min="14" max="14" width="2.140625" style="105" customWidth="1"/>
    <col min="15" max="15" width="11.421875" style="105" customWidth="1"/>
    <col min="16" max="16" width="0.85546875" style="105" customWidth="1"/>
    <col min="17" max="17" width="14.00390625" style="105" bestFit="1" customWidth="1"/>
    <col min="18" max="16384" width="9.140625" style="105" customWidth="1"/>
  </cols>
  <sheetData>
    <row r="1" spans="2:17" ht="25.5">
      <c r="B1" s="302" t="s">
        <v>147</v>
      </c>
      <c r="C1" s="302"/>
      <c r="D1" s="302"/>
      <c r="E1" s="302"/>
      <c r="F1" s="302"/>
      <c r="G1" s="302"/>
      <c r="H1" s="302"/>
      <c r="I1" s="302"/>
      <c r="J1" s="302"/>
      <c r="K1" s="302"/>
      <c r="L1" s="302"/>
      <c r="M1" s="302"/>
      <c r="N1" s="302"/>
      <c r="O1" s="302"/>
      <c r="P1" s="302"/>
      <c r="Q1" s="302"/>
    </row>
    <row r="2" spans="1:17" s="107" customFormat="1" ht="15.75">
      <c r="A2" s="303"/>
      <c r="B2" s="303"/>
      <c r="C2" s="303"/>
      <c r="D2" s="303"/>
      <c r="E2" s="303"/>
      <c r="F2" s="303"/>
      <c r="G2" s="303"/>
      <c r="H2" s="303"/>
      <c r="I2" s="303"/>
      <c r="J2" s="303"/>
      <c r="K2" s="303"/>
      <c r="L2" s="303"/>
      <c r="M2" s="303"/>
      <c r="N2" s="303"/>
      <c r="O2" s="303"/>
      <c r="P2" s="303"/>
      <c r="Q2" s="303"/>
    </row>
    <row r="3" spans="2:5" s="107" customFormat="1" ht="15.75">
      <c r="B3" s="183"/>
      <c r="C3" s="183"/>
      <c r="E3" s="184"/>
    </row>
    <row r="4" spans="1:3" s="107" customFormat="1" ht="15.75">
      <c r="A4" s="121"/>
      <c r="B4" s="115" t="s">
        <v>62</v>
      </c>
      <c r="C4" s="183"/>
    </row>
    <row r="5" spans="2:3" s="107" customFormat="1" ht="15.75">
      <c r="B5" s="115" t="s">
        <v>149</v>
      </c>
      <c r="C5" s="183"/>
    </row>
    <row r="6" spans="4:5" s="107" customFormat="1" ht="15.75">
      <c r="D6" s="114"/>
      <c r="E6" s="143"/>
    </row>
    <row r="7" spans="4:14" s="107" customFormat="1" ht="15.75">
      <c r="D7" s="185" t="s">
        <v>169</v>
      </c>
      <c r="E7" s="185"/>
      <c r="G7" s="185"/>
      <c r="H7" s="185"/>
      <c r="I7" s="185"/>
      <c r="J7" s="185"/>
      <c r="K7" s="185"/>
      <c r="L7" s="185"/>
      <c r="M7" s="185"/>
      <c r="N7" s="185"/>
    </row>
    <row r="8" spans="4:14" s="107" customFormat="1" ht="15.75">
      <c r="D8" s="114"/>
      <c r="E8" s="186" t="s">
        <v>155</v>
      </c>
      <c r="F8" s="186"/>
      <c r="G8" s="186"/>
      <c r="J8" s="187" t="s">
        <v>63</v>
      </c>
      <c r="M8" s="114" t="s">
        <v>7</v>
      </c>
      <c r="N8" s="143"/>
    </row>
    <row r="9" spans="4:17" s="107" customFormat="1" ht="15.75">
      <c r="D9" s="114" t="s">
        <v>9</v>
      </c>
      <c r="E9" s="143" t="s">
        <v>64</v>
      </c>
      <c r="F9" s="114" t="s">
        <v>146</v>
      </c>
      <c r="G9" s="114" t="s">
        <v>150</v>
      </c>
      <c r="H9" s="114" t="s">
        <v>66</v>
      </c>
      <c r="I9" s="114" t="s">
        <v>151</v>
      </c>
      <c r="J9" s="114" t="s">
        <v>152</v>
      </c>
      <c r="K9" s="114" t="s">
        <v>153</v>
      </c>
      <c r="L9" s="114"/>
      <c r="M9" s="114" t="s">
        <v>65</v>
      </c>
      <c r="N9" s="143"/>
      <c r="O9" s="114" t="s">
        <v>36</v>
      </c>
      <c r="Q9" s="114" t="s">
        <v>7</v>
      </c>
    </row>
    <row r="10" spans="4:17" s="107" customFormat="1" ht="15.75">
      <c r="D10" s="114" t="s">
        <v>66</v>
      </c>
      <c r="E10" s="143" t="s">
        <v>67</v>
      </c>
      <c r="F10" s="114" t="s">
        <v>68</v>
      </c>
      <c r="G10" s="114" t="s">
        <v>68</v>
      </c>
      <c r="H10" s="114" t="s">
        <v>68</v>
      </c>
      <c r="I10" s="114" t="s">
        <v>68</v>
      </c>
      <c r="J10" s="114" t="s">
        <v>76</v>
      </c>
      <c r="K10" s="114" t="s">
        <v>154</v>
      </c>
      <c r="L10" s="114"/>
      <c r="M10" s="114" t="s">
        <v>40</v>
      </c>
      <c r="N10" s="143"/>
      <c r="O10" s="114" t="s">
        <v>37</v>
      </c>
      <c r="Q10" s="114" t="s">
        <v>40</v>
      </c>
    </row>
    <row r="11" spans="3:17" s="107" customFormat="1" ht="15.75">
      <c r="C11" s="141"/>
      <c r="D11" s="188" t="s">
        <v>2</v>
      </c>
      <c r="E11" s="188" t="s">
        <v>2</v>
      </c>
      <c r="F11" s="188" t="s">
        <v>2</v>
      </c>
      <c r="G11" s="188" t="s">
        <v>2</v>
      </c>
      <c r="H11" s="188" t="s">
        <v>2</v>
      </c>
      <c r="I11" s="188" t="s">
        <v>2</v>
      </c>
      <c r="J11" s="188" t="s">
        <v>2</v>
      </c>
      <c r="K11" s="188" t="s">
        <v>2</v>
      </c>
      <c r="L11" s="143"/>
      <c r="M11" s="188" t="s">
        <v>2</v>
      </c>
      <c r="N11" s="143"/>
      <c r="O11" s="188" t="s">
        <v>2</v>
      </c>
      <c r="Q11" s="188" t="s">
        <v>2</v>
      </c>
    </row>
    <row r="12" spans="4:14" s="107" customFormat="1" ht="15.75">
      <c r="D12" s="114"/>
      <c r="E12" s="143"/>
      <c r="N12" s="140"/>
    </row>
    <row r="13" spans="4:14" s="107" customFormat="1" ht="8.25" customHeight="1">
      <c r="D13" s="160"/>
      <c r="E13" s="155"/>
      <c r="F13" s="160"/>
      <c r="G13" s="160"/>
      <c r="H13" s="160"/>
      <c r="I13" s="160"/>
      <c r="J13" s="160"/>
      <c r="K13" s="160"/>
      <c r="L13" s="160"/>
      <c r="M13" s="160"/>
      <c r="N13" s="155"/>
    </row>
    <row r="14" spans="4:14" s="107" customFormat="1" ht="15.75">
      <c r="D14" s="160"/>
      <c r="E14" s="155"/>
      <c r="F14" s="160"/>
      <c r="G14" s="160"/>
      <c r="H14" s="160"/>
      <c r="I14" s="160"/>
      <c r="J14" s="160"/>
      <c r="K14" s="160"/>
      <c r="L14" s="160"/>
      <c r="M14" s="160"/>
      <c r="N14" s="155"/>
    </row>
    <row r="15" spans="2:17" s="107" customFormat="1" ht="15.75">
      <c r="B15" s="121" t="s">
        <v>156</v>
      </c>
      <c r="D15" s="160">
        <v>627485</v>
      </c>
      <c r="E15" s="155">
        <v>709843</v>
      </c>
      <c r="F15" s="160">
        <v>1393</v>
      </c>
      <c r="G15" s="160">
        <v>169834</v>
      </c>
      <c r="H15" s="160">
        <v>81066</v>
      </c>
      <c r="I15" s="160">
        <v>102160</v>
      </c>
      <c r="J15" s="160">
        <v>496323</v>
      </c>
      <c r="K15" s="160">
        <v>-51275</v>
      </c>
      <c r="L15" s="160"/>
      <c r="M15" s="160">
        <f>SUM(D15:K15)</f>
        <v>2136829</v>
      </c>
      <c r="N15" s="155"/>
      <c r="O15" s="160">
        <v>125166</v>
      </c>
      <c r="P15" s="160"/>
      <c r="Q15" s="160">
        <f>+O15+M15</f>
        <v>2261995</v>
      </c>
    </row>
    <row r="16" spans="4:17" s="107" customFormat="1" ht="15.75">
      <c r="D16" s="160"/>
      <c r="E16" s="155"/>
      <c r="F16" s="160"/>
      <c r="G16" s="160"/>
      <c r="H16" s="160"/>
      <c r="I16" s="160"/>
      <c r="J16" s="160"/>
      <c r="K16" s="160"/>
      <c r="L16" s="160"/>
      <c r="M16" s="160"/>
      <c r="N16" s="155"/>
      <c r="O16" s="160"/>
      <c r="P16" s="160"/>
      <c r="Q16" s="160"/>
    </row>
    <row r="17" spans="2:17" s="107" customFormat="1" ht="15.75">
      <c r="B17" s="107" t="s">
        <v>99</v>
      </c>
      <c r="D17" s="189">
        <v>0</v>
      </c>
      <c r="E17" s="190">
        <v>0</v>
      </c>
      <c r="F17" s="191">
        <v>0</v>
      </c>
      <c r="G17" s="191">
        <v>0</v>
      </c>
      <c r="H17" s="160">
        <v>0</v>
      </c>
      <c r="I17" s="160">
        <v>0</v>
      </c>
      <c r="J17" s="160">
        <v>38773</v>
      </c>
      <c r="K17" s="160">
        <v>0</v>
      </c>
      <c r="L17" s="160"/>
      <c r="M17" s="160">
        <f>SUM(C17:K17)</f>
        <v>38773</v>
      </c>
      <c r="N17" s="155"/>
      <c r="O17" s="160">
        <v>1309</v>
      </c>
      <c r="P17" s="160"/>
      <c r="Q17" s="160">
        <f>+M17+O17</f>
        <v>40082</v>
      </c>
    </row>
    <row r="18" spans="2:17" s="107" customFormat="1" ht="15.75">
      <c r="B18" s="107" t="s">
        <v>157</v>
      </c>
      <c r="D18" s="189"/>
      <c r="E18" s="190"/>
      <c r="F18" s="191"/>
      <c r="G18" s="191"/>
      <c r="H18" s="160"/>
      <c r="I18" s="160"/>
      <c r="J18" s="160"/>
      <c r="K18" s="160"/>
      <c r="L18" s="160"/>
      <c r="M18" s="160"/>
      <c r="N18" s="155"/>
      <c r="O18" s="160"/>
      <c r="P18" s="160"/>
      <c r="Q18" s="160"/>
    </row>
    <row r="19" spans="2:17" s="107" customFormat="1" ht="15.75">
      <c r="B19" s="107" t="s">
        <v>158</v>
      </c>
      <c r="D19" s="189">
        <v>0</v>
      </c>
      <c r="E19" s="190">
        <v>0</v>
      </c>
      <c r="F19" s="191">
        <v>0</v>
      </c>
      <c r="G19" s="191">
        <v>0</v>
      </c>
      <c r="H19" s="160">
        <v>0</v>
      </c>
      <c r="I19" s="160">
        <v>40075</v>
      </c>
      <c r="J19" s="160">
        <v>0</v>
      </c>
      <c r="K19" s="160">
        <v>0</v>
      </c>
      <c r="L19" s="160"/>
      <c r="M19" s="160">
        <f>SUM(D19:K19)</f>
        <v>40075</v>
      </c>
      <c r="N19" s="155"/>
      <c r="O19" s="160">
        <v>0</v>
      </c>
      <c r="P19" s="160"/>
      <c r="Q19" s="160">
        <f>+M19+O19</f>
        <v>40075</v>
      </c>
    </row>
    <row r="20" spans="2:17" s="107" customFormat="1" ht="15.75">
      <c r="B20" s="107" t="s">
        <v>159</v>
      </c>
      <c r="D20" s="189">
        <v>0</v>
      </c>
      <c r="E20" s="190">
        <v>0</v>
      </c>
      <c r="F20" s="191">
        <v>0</v>
      </c>
      <c r="G20" s="192">
        <v>0</v>
      </c>
      <c r="H20" s="160">
        <v>0</v>
      </c>
      <c r="I20" s="160">
        <v>0</v>
      </c>
      <c r="J20" s="91">
        <v>0</v>
      </c>
      <c r="K20" s="160">
        <v>-10025</v>
      </c>
      <c r="L20" s="160"/>
      <c r="M20" s="160">
        <f>SUM(C20:K20)</f>
        <v>-10025</v>
      </c>
      <c r="N20" s="155"/>
      <c r="O20" s="160">
        <v>0</v>
      </c>
      <c r="P20" s="160"/>
      <c r="Q20" s="160">
        <f>+O20+M20</f>
        <v>-10025</v>
      </c>
    </row>
    <row r="21" spans="2:17" s="107" customFormat="1" ht="15.75">
      <c r="B21" s="107" t="s">
        <v>160</v>
      </c>
      <c r="D21" s="189">
        <v>0</v>
      </c>
      <c r="E21" s="190">
        <f>89432-2171</f>
        <v>87261</v>
      </c>
      <c r="F21" s="191">
        <v>0</v>
      </c>
      <c r="G21" s="192">
        <v>0</v>
      </c>
      <c r="H21" s="160">
        <v>0</v>
      </c>
      <c r="I21" s="160">
        <v>0</v>
      </c>
      <c r="J21" s="91">
        <v>0</v>
      </c>
      <c r="K21" s="160">
        <v>56452</v>
      </c>
      <c r="L21" s="160"/>
      <c r="M21" s="160">
        <f>SUM(D21:K21)</f>
        <v>143713</v>
      </c>
      <c r="N21" s="155"/>
      <c r="O21" s="160">
        <v>0</v>
      </c>
      <c r="P21" s="160"/>
      <c r="Q21" s="160">
        <f>+M21+O21</f>
        <v>143713</v>
      </c>
    </row>
    <row r="22" spans="2:17" s="107" customFormat="1" ht="15.75">
      <c r="B22" s="107" t="s">
        <v>161</v>
      </c>
      <c r="D22" s="189"/>
      <c r="E22" s="190"/>
      <c r="F22" s="191"/>
      <c r="G22" s="192"/>
      <c r="H22" s="160"/>
      <c r="I22" s="160"/>
      <c r="J22" s="91"/>
      <c r="K22" s="160"/>
      <c r="L22" s="160"/>
      <c r="M22" s="160"/>
      <c r="N22" s="155"/>
      <c r="O22" s="160"/>
      <c r="P22" s="160"/>
      <c r="Q22" s="160"/>
    </row>
    <row r="23" spans="2:17" s="107" customFormat="1" ht="15.75">
      <c r="B23" s="107" t="s">
        <v>162</v>
      </c>
      <c r="D23" s="189">
        <v>0</v>
      </c>
      <c r="E23" s="190">
        <v>0</v>
      </c>
      <c r="F23" s="191">
        <v>0</v>
      </c>
      <c r="G23" s="192">
        <v>59423</v>
      </c>
      <c r="H23" s="160">
        <v>0</v>
      </c>
      <c r="I23" s="160">
        <v>0</v>
      </c>
      <c r="J23" s="91">
        <v>0</v>
      </c>
      <c r="K23" s="160">
        <v>0</v>
      </c>
      <c r="L23" s="160"/>
      <c r="M23" s="160">
        <f>SUM(D23:K23)</f>
        <v>59423</v>
      </c>
      <c r="N23" s="155"/>
      <c r="O23" s="160">
        <f>-795+29</f>
        <v>-766</v>
      </c>
      <c r="P23" s="160"/>
      <c r="Q23" s="160">
        <f>+M23+O23</f>
        <v>58657</v>
      </c>
    </row>
    <row r="24" spans="4:17" s="107" customFormat="1" ht="15.75">
      <c r="D24" s="189"/>
      <c r="E24" s="190"/>
      <c r="F24" s="191"/>
      <c r="G24" s="192"/>
      <c r="H24" s="160"/>
      <c r="I24" s="160"/>
      <c r="J24" s="91"/>
      <c r="K24" s="160"/>
      <c r="L24" s="160"/>
      <c r="M24" s="160"/>
      <c r="N24" s="155"/>
      <c r="O24" s="160"/>
      <c r="P24" s="160"/>
      <c r="Q24" s="160"/>
    </row>
    <row r="25" spans="2:17" s="107" customFormat="1" ht="9" customHeight="1">
      <c r="B25" s="140"/>
      <c r="C25" s="140"/>
      <c r="D25" s="189"/>
      <c r="E25" s="190"/>
      <c r="F25" s="191"/>
      <c r="G25" s="191"/>
      <c r="H25" s="155"/>
      <c r="I25" s="160"/>
      <c r="J25" s="160"/>
      <c r="K25" s="160"/>
      <c r="L25" s="160"/>
      <c r="M25" s="160"/>
      <c r="N25" s="155"/>
      <c r="O25" s="160"/>
      <c r="P25" s="160"/>
      <c r="Q25" s="160"/>
    </row>
    <row r="26" spans="2:17" s="121" customFormat="1" ht="16.5" thickBot="1">
      <c r="B26" s="145" t="s">
        <v>163</v>
      </c>
      <c r="C26" s="145"/>
      <c r="D26" s="193">
        <f aca="true" t="shared" si="0" ref="D26:K26">SUM(D15:D25)</f>
        <v>627485</v>
      </c>
      <c r="E26" s="193">
        <f t="shared" si="0"/>
        <v>797104</v>
      </c>
      <c r="F26" s="193">
        <f t="shared" si="0"/>
        <v>1393</v>
      </c>
      <c r="G26" s="193">
        <f t="shared" si="0"/>
        <v>229257</v>
      </c>
      <c r="H26" s="193">
        <f t="shared" si="0"/>
        <v>81066</v>
      </c>
      <c r="I26" s="193">
        <f t="shared" si="0"/>
        <v>142235</v>
      </c>
      <c r="J26" s="193">
        <f t="shared" si="0"/>
        <v>535096</v>
      </c>
      <c r="K26" s="193">
        <f t="shared" si="0"/>
        <v>-4848</v>
      </c>
      <c r="L26" s="194"/>
      <c r="M26" s="193">
        <f>SUM(M15:M25)</f>
        <v>2408788</v>
      </c>
      <c r="N26" s="194"/>
      <c r="O26" s="193">
        <f>SUM(O15:O25)</f>
        <v>125709</v>
      </c>
      <c r="P26" s="159"/>
      <c r="Q26" s="193">
        <f>SUM(Q15:Q25)</f>
        <v>2534497</v>
      </c>
    </row>
    <row r="27" spans="2:17" s="107" customFormat="1" ht="16.5" thickTop="1">
      <c r="B27" s="140"/>
      <c r="C27" s="141"/>
      <c r="D27" s="189"/>
      <c r="E27" s="190"/>
      <c r="F27" s="160"/>
      <c r="G27" s="160"/>
      <c r="H27" s="155"/>
      <c r="I27" s="160"/>
      <c r="J27" s="160"/>
      <c r="K27" s="160"/>
      <c r="L27" s="160"/>
      <c r="M27" s="160"/>
      <c r="N27" s="155"/>
      <c r="O27" s="160"/>
      <c r="P27" s="160"/>
      <c r="Q27" s="160"/>
    </row>
    <row r="28" spans="2:17" s="107" customFormat="1" ht="15.75">
      <c r="B28" s="140"/>
      <c r="C28" s="141"/>
      <c r="D28" s="195"/>
      <c r="E28" s="196"/>
      <c r="F28" s="161"/>
      <c r="G28" s="161"/>
      <c r="H28" s="156"/>
      <c r="I28" s="161"/>
      <c r="J28" s="161"/>
      <c r="K28" s="161"/>
      <c r="L28" s="161"/>
      <c r="M28" s="161"/>
      <c r="N28" s="156"/>
      <c r="O28" s="161"/>
      <c r="P28" s="161"/>
      <c r="Q28" s="161"/>
    </row>
    <row r="29" spans="1:17" s="107" customFormat="1" ht="6.75" customHeight="1">
      <c r="A29" s="140"/>
      <c r="B29" s="140"/>
      <c r="C29" s="141"/>
      <c r="D29" s="195"/>
      <c r="E29" s="196"/>
      <c r="F29" s="156"/>
      <c r="G29" s="156"/>
      <c r="H29" s="156"/>
      <c r="I29" s="156"/>
      <c r="J29" s="156"/>
      <c r="K29" s="156"/>
      <c r="L29" s="156"/>
      <c r="M29" s="156"/>
      <c r="N29" s="156"/>
      <c r="O29" s="161"/>
      <c r="P29" s="161"/>
      <c r="Q29" s="161"/>
    </row>
    <row r="30" spans="2:17" s="107" customFormat="1" ht="15.75">
      <c r="B30" s="121" t="s">
        <v>164</v>
      </c>
      <c r="C30" s="141"/>
      <c r="D30" s="189">
        <v>627485</v>
      </c>
      <c r="E30" s="190">
        <v>709843</v>
      </c>
      <c r="F30" s="155">
        <v>2850</v>
      </c>
      <c r="G30" s="155">
        <v>162906</v>
      </c>
      <c r="H30" s="155">
        <v>81066</v>
      </c>
      <c r="I30" s="155">
        <v>4106</v>
      </c>
      <c r="J30" s="155">
        <v>378602</v>
      </c>
      <c r="K30" s="155">
        <v>-19919</v>
      </c>
      <c r="L30" s="155"/>
      <c r="M30" s="155">
        <f>SUM(D30:K30)</f>
        <v>1946939</v>
      </c>
      <c r="N30" s="155"/>
      <c r="O30" s="160">
        <v>137403</v>
      </c>
      <c r="P30" s="160"/>
      <c r="Q30" s="160">
        <f>+M30+O30</f>
        <v>2084342</v>
      </c>
    </row>
    <row r="31" spans="2:17" s="107" customFormat="1" ht="15.75">
      <c r="B31" s="107" t="s">
        <v>165</v>
      </c>
      <c r="C31" s="141"/>
      <c r="D31" s="189"/>
      <c r="E31" s="190"/>
      <c r="F31" s="155"/>
      <c r="G31" s="155"/>
      <c r="H31" s="155"/>
      <c r="I31" s="155"/>
      <c r="J31" s="155"/>
      <c r="K31" s="155"/>
      <c r="L31" s="155"/>
      <c r="M31" s="155"/>
      <c r="N31" s="155"/>
      <c r="O31" s="160"/>
      <c r="P31" s="160"/>
      <c r="Q31" s="160"/>
    </row>
    <row r="32" spans="2:17" s="107" customFormat="1" ht="15.75">
      <c r="B32" s="107" t="s">
        <v>166</v>
      </c>
      <c r="C32" s="141"/>
      <c r="D32" s="189">
        <v>0</v>
      </c>
      <c r="E32" s="190">
        <v>0</v>
      </c>
      <c r="F32" s="155">
        <v>0</v>
      </c>
      <c r="G32" s="155">
        <v>0</v>
      </c>
      <c r="H32" s="155">
        <v>0</v>
      </c>
      <c r="I32" s="155">
        <v>0</v>
      </c>
      <c r="J32" s="155">
        <v>4305</v>
      </c>
      <c r="K32" s="155">
        <v>0</v>
      </c>
      <c r="L32" s="155"/>
      <c r="M32" s="155">
        <f>SUM(D32:K32)</f>
        <v>4305</v>
      </c>
      <c r="N32" s="155"/>
      <c r="O32" s="160">
        <v>0</v>
      </c>
      <c r="P32" s="160"/>
      <c r="Q32" s="160">
        <f>+M32+O32</f>
        <v>4305</v>
      </c>
    </row>
    <row r="33" spans="2:17" s="107" customFormat="1" ht="15.75">
      <c r="B33" s="107" t="s">
        <v>167</v>
      </c>
      <c r="C33" s="141"/>
      <c r="D33" s="189">
        <v>0</v>
      </c>
      <c r="E33" s="190">
        <v>0</v>
      </c>
      <c r="F33" s="155">
        <v>0</v>
      </c>
      <c r="G33" s="155">
        <v>0</v>
      </c>
      <c r="H33" s="155">
        <v>0</v>
      </c>
      <c r="I33" s="155">
        <v>0</v>
      </c>
      <c r="J33" s="155">
        <v>-1026</v>
      </c>
      <c r="K33" s="155">
        <v>0</v>
      </c>
      <c r="L33" s="155"/>
      <c r="M33" s="155">
        <f>SUM(D33:K33)</f>
        <v>-1026</v>
      </c>
      <c r="N33" s="155"/>
      <c r="O33" s="160">
        <v>0</v>
      </c>
      <c r="P33" s="160"/>
      <c r="Q33" s="160">
        <f>+M33+O33</f>
        <v>-1026</v>
      </c>
    </row>
    <row r="34" spans="2:17" s="107" customFormat="1" ht="15.75">
      <c r="B34" s="107" t="s">
        <v>168</v>
      </c>
      <c r="C34" s="141"/>
      <c r="D34" s="189">
        <v>0</v>
      </c>
      <c r="E34" s="190">
        <v>0</v>
      </c>
      <c r="F34" s="155">
        <v>0</v>
      </c>
      <c r="G34" s="155">
        <v>0</v>
      </c>
      <c r="H34" s="155">
        <v>0</v>
      </c>
      <c r="I34" s="155">
        <v>53820</v>
      </c>
      <c r="J34" s="155">
        <v>50816</v>
      </c>
      <c r="K34" s="155">
        <v>0</v>
      </c>
      <c r="L34" s="155"/>
      <c r="M34" s="155">
        <f>SUM(D34:K34)</f>
        <v>104636</v>
      </c>
      <c r="N34" s="155"/>
      <c r="O34" s="160">
        <v>0</v>
      </c>
      <c r="P34" s="160"/>
      <c r="Q34" s="160">
        <f>+M34+O34</f>
        <v>104636</v>
      </c>
    </row>
    <row r="35" spans="3:17" s="107" customFormat="1" ht="8.25" customHeight="1">
      <c r="C35" s="141"/>
      <c r="D35" s="189"/>
      <c r="E35" s="190"/>
      <c r="F35" s="155"/>
      <c r="G35" s="155"/>
      <c r="H35" s="155"/>
      <c r="I35" s="155"/>
      <c r="J35" s="155"/>
      <c r="K35" s="155"/>
      <c r="L35" s="155"/>
      <c r="M35" s="158"/>
      <c r="N35" s="155"/>
      <c r="O35" s="158"/>
      <c r="P35" s="160"/>
      <c r="Q35" s="158"/>
    </row>
    <row r="36" spans="2:17" s="107" customFormat="1" ht="15.75">
      <c r="B36" s="121"/>
      <c r="C36" s="141"/>
      <c r="D36" s="257">
        <f>SUM(D30:D34)</f>
        <v>627485</v>
      </c>
      <c r="E36" s="257">
        <f aca="true" t="shared" si="1" ref="E36:K36">SUM(E30:E34)</f>
        <v>709843</v>
      </c>
      <c r="F36" s="257">
        <f t="shared" si="1"/>
        <v>2850</v>
      </c>
      <c r="G36" s="257">
        <f t="shared" si="1"/>
        <v>162906</v>
      </c>
      <c r="H36" s="257">
        <f t="shared" si="1"/>
        <v>81066</v>
      </c>
      <c r="I36" s="257">
        <f t="shared" si="1"/>
        <v>57926</v>
      </c>
      <c r="J36" s="257">
        <f t="shared" si="1"/>
        <v>432697</v>
      </c>
      <c r="K36" s="257">
        <f t="shared" si="1"/>
        <v>-19919</v>
      </c>
      <c r="L36" s="155"/>
      <c r="M36" s="257">
        <f>SUM(M30:M34)</f>
        <v>2054854</v>
      </c>
      <c r="N36" s="189"/>
      <c r="O36" s="258">
        <f>SUM(O30:O34)</f>
        <v>137403</v>
      </c>
      <c r="P36" s="160"/>
      <c r="Q36" s="258">
        <f>SUM(Q30:Q34)</f>
        <v>2192257</v>
      </c>
    </row>
    <row r="37" spans="2:17" s="107" customFormat="1" ht="15.75">
      <c r="B37" s="140"/>
      <c r="C37" s="141"/>
      <c r="D37" s="189"/>
      <c r="E37" s="190"/>
      <c r="F37" s="160"/>
      <c r="G37" s="160"/>
      <c r="H37" s="160"/>
      <c r="I37" s="160"/>
      <c r="J37" s="160"/>
      <c r="K37" s="160"/>
      <c r="L37" s="160"/>
      <c r="M37" s="160"/>
      <c r="N37" s="155"/>
      <c r="O37" s="160"/>
      <c r="P37" s="160"/>
      <c r="Q37" s="160"/>
    </row>
    <row r="38" spans="2:17" s="107" customFormat="1" ht="15.75">
      <c r="B38" s="107" t="s">
        <v>99</v>
      </c>
      <c r="C38" s="141"/>
      <c r="D38" s="189">
        <v>0</v>
      </c>
      <c r="E38" s="190">
        <v>0</v>
      </c>
      <c r="F38" s="160">
        <v>0</v>
      </c>
      <c r="G38" s="160">
        <v>0</v>
      </c>
      <c r="H38" s="160">
        <v>0</v>
      </c>
      <c r="I38" s="160">
        <v>0</v>
      </c>
      <c r="J38" s="160">
        <v>6193</v>
      </c>
      <c r="K38" s="160"/>
      <c r="L38" s="160"/>
      <c r="M38" s="160">
        <f>SUM(D38:J38)</f>
        <v>6193</v>
      </c>
      <c r="N38" s="155"/>
      <c r="O38" s="160">
        <v>2414</v>
      </c>
      <c r="P38" s="160"/>
      <c r="Q38" s="160">
        <f>+M38+O38</f>
        <v>8607</v>
      </c>
    </row>
    <row r="39" spans="2:17" s="107" customFormat="1" ht="15.75">
      <c r="B39" s="107" t="s">
        <v>170</v>
      </c>
      <c r="C39" s="141"/>
      <c r="D39" s="189">
        <v>0</v>
      </c>
      <c r="E39" s="190">
        <v>0</v>
      </c>
      <c r="F39" s="160">
        <v>-616</v>
      </c>
      <c r="G39" s="160">
        <v>0</v>
      </c>
      <c r="H39" s="160">
        <v>0</v>
      </c>
      <c r="I39" s="160">
        <v>0</v>
      </c>
      <c r="J39" s="160">
        <v>616</v>
      </c>
      <c r="K39" s="160">
        <v>0</v>
      </c>
      <c r="L39" s="160"/>
      <c r="M39" s="160">
        <f>SUM(C39:K39)</f>
        <v>0</v>
      </c>
      <c r="N39" s="155"/>
      <c r="O39" s="160">
        <v>0</v>
      </c>
      <c r="P39" s="160"/>
      <c r="Q39" s="160">
        <f>+M39+O39</f>
        <v>0</v>
      </c>
    </row>
    <row r="40" spans="2:17" s="107" customFormat="1" ht="15.75">
      <c r="B40" s="107" t="s">
        <v>157</v>
      </c>
      <c r="C40" s="141"/>
      <c r="D40" s="189"/>
      <c r="E40" s="190"/>
      <c r="F40" s="160"/>
      <c r="G40" s="160"/>
      <c r="H40" s="160"/>
      <c r="I40" s="160"/>
      <c r="J40" s="160"/>
      <c r="K40" s="160"/>
      <c r="L40" s="160"/>
      <c r="M40" s="160"/>
      <c r="N40" s="155"/>
      <c r="O40" s="160"/>
      <c r="P40" s="160"/>
      <c r="Q40" s="160"/>
    </row>
    <row r="41" spans="2:17" s="107" customFormat="1" ht="15.75">
      <c r="B41" s="107" t="s">
        <v>158</v>
      </c>
      <c r="C41" s="141"/>
      <c r="D41" s="189">
        <v>0</v>
      </c>
      <c r="E41" s="190">
        <v>0</v>
      </c>
      <c r="F41" s="160">
        <v>0</v>
      </c>
      <c r="G41" s="160">
        <v>0</v>
      </c>
      <c r="H41" s="160">
        <v>0</v>
      </c>
      <c r="I41" s="160">
        <v>82743</v>
      </c>
      <c r="J41" s="160">
        <v>0</v>
      </c>
      <c r="K41" s="160">
        <v>0</v>
      </c>
      <c r="L41" s="160"/>
      <c r="M41" s="160">
        <f>SUM(D41:K41)</f>
        <v>82743</v>
      </c>
      <c r="N41" s="155"/>
      <c r="O41" s="160">
        <v>0</v>
      </c>
      <c r="P41" s="160"/>
      <c r="Q41" s="160">
        <f>+O41+M41</f>
        <v>82743</v>
      </c>
    </row>
    <row r="42" spans="2:17" s="107" customFormat="1" ht="15.75">
      <c r="B42" s="107" t="s">
        <v>159</v>
      </c>
      <c r="C42" s="141"/>
      <c r="D42" s="189">
        <v>0</v>
      </c>
      <c r="E42" s="190">
        <v>0</v>
      </c>
      <c r="F42" s="160">
        <v>0</v>
      </c>
      <c r="G42" s="160">
        <v>0</v>
      </c>
      <c r="H42" s="160">
        <v>0</v>
      </c>
      <c r="I42" s="160">
        <v>0</v>
      </c>
      <c r="J42" s="160">
        <v>0</v>
      </c>
      <c r="K42" s="160">
        <v>-22819</v>
      </c>
      <c r="L42" s="160"/>
      <c r="M42" s="160">
        <f>SUM(D42:K42)</f>
        <v>-22819</v>
      </c>
      <c r="N42" s="155"/>
      <c r="O42" s="160">
        <v>0</v>
      </c>
      <c r="P42" s="160"/>
      <c r="Q42" s="160">
        <f>+O42+M42</f>
        <v>-22819</v>
      </c>
    </row>
    <row r="43" spans="2:17" s="107" customFormat="1" ht="15.75">
      <c r="B43" s="107" t="s">
        <v>283</v>
      </c>
      <c r="C43" s="141"/>
      <c r="D43" s="189"/>
      <c r="E43" s="190"/>
      <c r="F43" s="160"/>
      <c r="G43" s="160"/>
      <c r="H43" s="160"/>
      <c r="I43" s="160"/>
      <c r="J43" s="160"/>
      <c r="K43" s="160"/>
      <c r="L43" s="160"/>
      <c r="M43" s="160"/>
      <c r="N43" s="155"/>
      <c r="O43" s="160"/>
      <c r="P43" s="160"/>
      <c r="Q43" s="160"/>
    </row>
    <row r="44" spans="2:17" s="107" customFormat="1" ht="15.75">
      <c r="B44" s="107" t="s">
        <v>162</v>
      </c>
      <c r="C44" s="141"/>
      <c r="D44" s="189">
        <v>0</v>
      </c>
      <c r="E44" s="190">
        <v>0</v>
      </c>
      <c r="F44" s="160">
        <v>0</v>
      </c>
      <c r="G44" s="160">
        <v>-24155</v>
      </c>
      <c r="H44" s="160">
        <v>0</v>
      </c>
      <c r="I44" s="160">
        <v>0</v>
      </c>
      <c r="J44" s="160">
        <v>0</v>
      </c>
      <c r="K44" s="160">
        <v>0</v>
      </c>
      <c r="L44" s="160"/>
      <c r="M44" s="160">
        <f>SUM(D44:K44)</f>
        <v>-24155</v>
      </c>
      <c r="N44" s="155"/>
      <c r="O44" s="160">
        <f>-2246-7774</f>
        <v>-10020</v>
      </c>
      <c r="P44" s="160"/>
      <c r="Q44" s="160">
        <f>+O44+M44</f>
        <v>-34175</v>
      </c>
    </row>
    <row r="45" spans="3:17" s="107" customFormat="1" ht="9.75" customHeight="1">
      <c r="C45" s="141"/>
      <c r="D45" s="189"/>
      <c r="E45" s="190"/>
      <c r="F45" s="160"/>
      <c r="G45" s="160"/>
      <c r="H45" s="160"/>
      <c r="I45" s="160"/>
      <c r="J45" s="160"/>
      <c r="K45" s="160"/>
      <c r="L45" s="160"/>
      <c r="M45" s="160"/>
      <c r="N45" s="155"/>
      <c r="O45" s="160"/>
      <c r="P45" s="160"/>
      <c r="Q45" s="160"/>
    </row>
    <row r="46" spans="2:17" s="107" customFormat="1" ht="16.5" thickBot="1">
      <c r="B46" s="145" t="s">
        <v>171</v>
      </c>
      <c r="C46" s="141"/>
      <c r="D46" s="197">
        <f aca="true" t="shared" si="2" ref="D46:K46">SUM(D36:D44)</f>
        <v>627485</v>
      </c>
      <c r="E46" s="197">
        <f t="shared" si="2"/>
        <v>709843</v>
      </c>
      <c r="F46" s="197">
        <f t="shared" si="2"/>
        <v>2234</v>
      </c>
      <c r="G46" s="197">
        <f t="shared" si="2"/>
        <v>138751</v>
      </c>
      <c r="H46" s="197">
        <f t="shared" si="2"/>
        <v>81066</v>
      </c>
      <c r="I46" s="197">
        <f t="shared" si="2"/>
        <v>140669</v>
      </c>
      <c r="J46" s="197">
        <f t="shared" si="2"/>
        <v>439506</v>
      </c>
      <c r="K46" s="197">
        <f t="shared" si="2"/>
        <v>-42738</v>
      </c>
      <c r="L46" s="160"/>
      <c r="M46" s="198">
        <f>SUM(M36:M44)</f>
        <v>2096816</v>
      </c>
      <c r="N46" s="155"/>
      <c r="O46" s="198">
        <f>SUM(O36:O44)</f>
        <v>129797</v>
      </c>
      <c r="P46" s="160"/>
      <c r="Q46" s="198">
        <f>SUM(Q36:Q44)</f>
        <v>2226613</v>
      </c>
    </row>
    <row r="47" spans="2:17" s="107" customFormat="1" ht="16.5" thickTop="1">
      <c r="B47" s="145"/>
      <c r="C47" s="141"/>
      <c r="D47" s="189"/>
      <c r="E47" s="190"/>
      <c r="F47" s="155"/>
      <c r="G47" s="155"/>
      <c r="H47" s="160"/>
      <c r="I47" s="155"/>
      <c r="J47" s="155"/>
      <c r="K47" s="160"/>
      <c r="L47" s="160"/>
      <c r="M47" s="155"/>
      <c r="N47" s="155"/>
      <c r="O47" s="155"/>
      <c r="P47" s="160"/>
      <c r="Q47" s="155"/>
    </row>
    <row r="48" spans="3:17" s="107" customFormat="1" ht="15.75">
      <c r="C48" s="141"/>
      <c r="D48" s="189"/>
      <c r="E48" s="190"/>
      <c r="F48" s="160"/>
      <c r="G48" s="160"/>
      <c r="H48" s="160"/>
      <c r="I48" s="160"/>
      <c r="J48" s="160"/>
      <c r="K48" s="160"/>
      <c r="L48" s="160"/>
      <c r="M48" s="160"/>
      <c r="N48" s="160"/>
      <c r="O48" s="160"/>
      <c r="P48" s="160"/>
      <c r="Q48" s="160"/>
    </row>
    <row r="49" spans="2:17" s="107" customFormat="1" ht="30.75" customHeight="1">
      <c r="B49" s="199"/>
      <c r="C49" s="199"/>
      <c r="D49" s="199"/>
      <c r="E49" s="199"/>
      <c r="F49" s="199"/>
      <c r="G49" s="199"/>
      <c r="H49" s="199"/>
      <c r="I49" s="199"/>
      <c r="J49" s="199"/>
      <c r="K49" s="199"/>
      <c r="L49" s="199"/>
      <c r="M49" s="199"/>
      <c r="N49" s="199"/>
      <c r="O49" s="199"/>
      <c r="P49" s="199"/>
      <c r="Q49" s="199"/>
    </row>
    <row r="50" spans="2:17" s="107" customFormat="1" ht="15.75">
      <c r="B50" s="140"/>
      <c r="C50" s="140"/>
      <c r="D50" s="200"/>
      <c r="E50" s="200"/>
      <c r="F50" s="165"/>
      <c r="G50" s="165"/>
      <c r="H50" s="165"/>
      <c r="I50" s="165"/>
      <c r="J50" s="165"/>
      <c r="K50" s="165"/>
      <c r="L50" s="165"/>
      <c r="M50" s="165"/>
      <c r="N50" s="165"/>
      <c r="O50" s="160"/>
      <c r="P50" s="160"/>
      <c r="Q50" s="160"/>
    </row>
    <row r="51" spans="2:17" ht="15">
      <c r="B51" s="139"/>
      <c r="C51" s="139"/>
      <c r="D51" s="201"/>
      <c r="E51" s="201"/>
      <c r="F51" s="202"/>
      <c r="G51" s="202"/>
      <c r="H51" s="202"/>
      <c r="I51" s="202"/>
      <c r="J51" s="202"/>
      <c r="K51" s="202"/>
      <c r="L51" s="202"/>
      <c r="M51" s="202"/>
      <c r="N51" s="202"/>
      <c r="O51" s="203"/>
      <c r="P51" s="203"/>
      <c r="Q51" s="203"/>
    </row>
    <row r="52" spans="2:17" ht="15">
      <c r="B52" s="139"/>
      <c r="C52" s="204"/>
      <c r="D52" s="201"/>
      <c r="E52" s="201"/>
      <c r="F52" s="202"/>
      <c r="G52" s="202"/>
      <c r="H52" s="202"/>
      <c r="I52" s="202"/>
      <c r="J52" s="202"/>
      <c r="K52" s="202"/>
      <c r="L52" s="202"/>
      <c r="M52" s="202"/>
      <c r="N52" s="202"/>
      <c r="O52" s="202"/>
      <c r="P52" s="202"/>
      <c r="Q52" s="202"/>
    </row>
    <row r="53" spans="2:17" ht="15">
      <c r="B53" s="139"/>
      <c r="C53" s="139"/>
      <c r="D53" s="201"/>
      <c r="E53" s="201"/>
      <c r="F53" s="202"/>
      <c r="G53" s="202"/>
      <c r="H53" s="202"/>
      <c r="I53" s="202"/>
      <c r="J53" s="202"/>
      <c r="K53" s="202"/>
      <c r="L53" s="202"/>
      <c r="M53" s="202"/>
      <c r="N53" s="202"/>
      <c r="O53" s="202"/>
      <c r="P53" s="202"/>
      <c r="Q53" s="202"/>
    </row>
    <row r="54" spans="2:14" ht="15">
      <c r="B54" s="139"/>
      <c r="C54" s="139"/>
      <c r="D54" s="201"/>
      <c r="E54" s="201"/>
      <c r="F54" s="202"/>
      <c r="G54" s="202"/>
      <c r="H54" s="202"/>
      <c r="I54" s="202"/>
      <c r="J54" s="202"/>
      <c r="K54" s="202"/>
      <c r="L54" s="202"/>
      <c r="M54" s="202"/>
      <c r="N54" s="202"/>
    </row>
    <row r="55" spans="2:14" ht="15">
      <c r="B55" s="139"/>
      <c r="C55" s="139"/>
      <c r="D55" s="201"/>
      <c r="E55" s="201"/>
      <c r="F55" s="202"/>
      <c r="G55" s="202"/>
      <c r="H55" s="202"/>
      <c r="I55" s="202"/>
      <c r="J55" s="202"/>
      <c r="K55" s="202"/>
      <c r="L55" s="202"/>
      <c r="M55" s="202"/>
      <c r="N55" s="202"/>
    </row>
    <row r="56" spans="2:14" ht="15">
      <c r="B56" s="139"/>
      <c r="C56" s="139"/>
      <c r="D56" s="201"/>
      <c r="E56" s="201"/>
      <c r="F56" s="202"/>
      <c r="G56" s="202"/>
      <c r="H56" s="202"/>
      <c r="I56" s="202"/>
      <c r="J56" s="202"/>
      <c r="K56" s="202"/>
      <c r="L56" s="202"/>
      <c r="M56" s="202"/>
      <c r="N56" s="202"/>
    </row>
    <row r="57" spans="2:14" ht="15">
      <c r="B57" s="139"/>
      <c r="C57" s="139"/>
      <c r="D57" s="201"/>
      <c r="E57" s="201"/>
      <c r="F57" s="202"/>
      <c r="G57" s="202"/>
      <c r="H57" s="202"/>
      <c r="I57" s="202"/>
      <c r="J57" s="202"/>
      <c r="K57" s="202"/>
      <c r="L57" s="202"/>
      <c r="M57" s="202"/>
      <c r="N57" s="202"/>
    </row>
    <row r="58" spans="2:14" ht="15">
      <c r="B58" s="139"/>
      <c r="C58" s="139"/>
      <c r="D58" s="201"/>
      <c r="E58" s="201"/>
      <c r="F58" s="202"/>
      <c r="G58" s="202"/>
      <c r="H58" s="202"/>
      <c r="I58" s="202"/>
      <c r="J58" s="202"/>
      <c r="K58" s="202"/>
      <c r="L58" s="202"/>
      <c r="M58" s="202"/>
      <c r="N58" s="202"/>
    </row>
    <row r="59" spans="2:14" ht="15">
      <c r="B59" s="139"/>
      <c r="C59" s="139"/>
      <c r="D59" s="201"/>
      <c r="E59" s="201"/>
      <c r="F59" s="202"/>
      <c r="G59" s="202"/>
      <c r="H59" s="202"/>
      <c r="I59" s="202"/>
      <c r="J59" s="202"/>
      <c r="K59" s="202"/>
      <c r="L59" s="202"/>
      <c r="M59" s="202"/>
      <c r="N59" s="202"/>
    </row>
    <row r="60" spans="2:14" ht="15">
      <c r="B60" s="139"/>
      <c r="C60" s="139"/>
      <c r="D60" s="201"/>
      <c r="E60" s="201"/>
      <c r="F60" s="202"/>
      <c r="G60" s="202"/>
      <c r="H60" s="202"/>
      <c r="I60" s="202"/>
      <c r="J60" s="202"/>
      <c r="K60" s="202"/>
      <c r="L60" s="202"/>
      <c r="M60" s="202"/>
      <c r="N60" s="202"/>
    </row>
    <row r="61" spans="2:14" ht="15">
      <c r="B61" s="139"/>
      <c r="C61" s="139"/>
      <c r="D61" s="201"/>
      <c r="E61" s="201"/>
      <c r="F61" s="202"/>
      <c r="G61" s="202"/>
      <c r="H61" s="202"/>
      <c r="I61" s="202"/>
      <c r="J61" s="202"/>
      <c r="K61" s="202"/>
      <c r="L61" s="202"/>
      <c r="M61" s="202"/>
      <c r="N61" s="202"/>
    </row>
    <row r="62" spans="2:14" ht="15">
      <c r="B62" s="139"/>
      <c r="C62" s="139"/>
      <c r="D62" s="201"/>
      <c r="E62" s="201"/>
      <c r="F62" s="202"/>
      <c r="G62" s="202"/>
      <c r="H62" s="202"/>
      <c r="I62" s="202"/>
      <c r="J62" s="202"/>
      <c r="K62" s="202"/>
      <c r="L62" s="202"/>
      <c r="M62" s="202"/>
      <c r="N62" s="202"/>
    </row>
    <row r="63" spans="2:14" ht="15">
      <c r="B63" s="139"/>
      <c r="C63" s="139"/>
      <c r="D63" s="201"/>
      <c r="E63" s="201"/>
      <c r="F63" s="202"/>
      <c r="G63" s="202"/>
      <c r="H63" s="202"/>
      <c r="I63" s="202"/>
      <c r="J63" s="202"/>
      <c r="K63" s="202"/>
      <c r="L63" s="202"/>
      <c r="M63" s="202"/>
      <c r="N63" s="202"/>
    </row>
    <row r="64" spans="2:14" ht="15">
      <c r="B64" s="139"/>
      <c r="C64" s="139"/>
      <c r="D64" s="201"/>
      <c r="E64" s="201"/>
      <c r="F64" s="202"/>
      <c r="G64" s="202"/>
      <c r="H64" s="202"/>
      <c r="I64" s="202"/>
      <c r="J64" s="202"/>
      <c r="K64" s="202"/>
      <c r="L64" s="202"/>
      <c r="M64" s="202"/>
      <c r="N64" s="202"/>
    </row>
    <row r="65" spans="2:14" ht="15">
      <c r="B65" s="139"/>
      <c r="C65" s="139"/>
      <c r="D65" s="201"/>
      <c r="E65" s="201"/>
      <c r="F65" s="202"/>
      <c r="G65" s="202"/>
      <c r="H65" s="202"/>
      <c r="I65" s="202"/>
      <c r="J65" s="202"/>
      <c r="K65" s="202"/>
      <c r="L65" s="202"/>
      <c r="M65" s="202"/>
      <c r="N65" s="202"/>
    </row>
    <row r="66" spans="2:5" ht="15">
      <c r="B66" s="205"/>
      <c r="C66" s="205"/>
      <c r="D66" s="206"/>
      <c r="E66" s="206"/>
    </row>
    <row r="67" spans="2:5" ht="15">
      <c r="B67" s="205"/>
      <c r="C67" s="205"/>
      <c r="D67" s="206"/>
      <c r="E67" s="206"/>
    </row>
    <row r="68" spans="2:5" ht="15">
      <c r="B68" s="139"/>
      <c r="C68" s="139"/>
      <c r="D68" s="206"/>
      <c r="E68" s="206"/>
    </row>
    <row r="69" spans="2:5" ht="15">
      <c r="B69" s="139"/>
      <c r="C69" s="139"/>
      <c r="D69" s="206"/>
      <c r="E69" s="206"/>
    </row>
    <row r="70" spans="2:5" ht="15">
      <c r="B70" s="139"/>
      <c r="C70" s="139"/>
      <c r="D70" s="206"/>
      <c r="E70" s="206"/>
    </row>
    <row r="71" spans="2:5" ht="15">
      <c r="B71" s="139"/>
      <c r="C71" s="139"/>
      <c r="D71" s="206"/>
      <c r="E71" s="206"/>
    </row>
    <row r="72" spans="2:5" ht="15">
      <c r="B72" s="139"/>
      <c r="C72" s="139"/>
      <c r="D72" s="206"/>
      <c r="E72" s="206"/>
    </row>
    <row r="73" spans="2:5" ht="15">
      <c r="B73" s="139"/>
      <c r="C73" s="139"/>
      <c r="D73" s="206"/>
      <c r="E73" s="206"/>
    </row>
    <row r="74" spans="2:5" ht="15">
      <c r="B74" s="139"/>
      <c r="C74" s="139"/>
      <c r="D74" s="207"/>
      <c r="E74" s="207"/>
    </row>
    <row r="75" spans="2:5" ht="15">
      <c r="B75" s="205"/>
      <c r="C75" s="205"/>
      <c r="D75" s="206"/>
      <c r="E75" s="206"/>
    </row>
    <row r="76" spans="2:5" ht="15">
      <c r="B76" s="205"/>
      <c r="C76" s="205"/>
      <c r="D76" s="206"/>
      <c r="E76" s="206"/>
    </row>
    <row r="77" spans="2:5" ht="15">
      <c r="B77" s="205"/>
      <c r="C77" s="205"/>
      <c r="D77" s="206"/>
      <c r="E77" s="206"/>
    </row>
    <row r="78" spans="2:5" ht="15">
      <c r="B78" s="205"/>
      <c r="C78" s="205"/>
      <c r="D78" s="206"/>
      <c r="E78" s="206"/>
    </row>
    <row r="79" spans="2:5" ht="15">
      <c r="B79" s="205"/>
      <c r="C79" s="205"/>
      <c r="D79" s="206"/>
      <c r="E79" s="206"/>
    </row>
    <row r="80" spans="2:5" ht="15">
      <c r="B80" s="139"/>
      <c r="C80" s="139"/>
      <c r="D80" s="207"/>
      <c r="E80" s="207"/>
    </row>
    <row r="81" spans="2:5" ht="15">
      <c r="B81" s="139"/>
      <c r="C81" s="139"/>
      <c r="D81" s="207"/>
      <c r="E81" s="207"/>
    </row>
    <row r="82" spans="2:5" ht="15">
      <c r="B82" s="205"/>
      <c r="C82" s="205"/>
      <c r="D82" s="208"/>
      <c r="E82" s="208"/>
    </row>
    <row r="83" spans="2:5" ht="15">
      <c r="B83" s="139"/>
      <c r="C83" s="139"/>
      <c r="D83" s="139"/>
      <c r="E83" s="139"/>
    </row>
    <row r="84" spans="2:5" ht="15">
      <c r="B84" s="139"/>
      <c r="C84" s="139"/>
      <c r="D84" s="139"/>
      <c r="E84" s="139"/>
    </row>
    <row r="85" spans="2:5" ht="15">
      <c r="B85" s="139"/>
      <c r="C85" s="139"/>
      <c r="D85" s="139"/>
      <c r="E85" s="139"/>
    </row>
    <row r="86" spans="2:5" ht="15">
      <c r="B86" s="139"/>
      <c r="C86" s="139"/>
      <c r="D86" s="139"/>
      <c r="E86" s="139"/>
    </row>
    <row r="87" spans="2:5" ht="15">
      <c r="B87" s="139"/>
      <c r="C87" s="139"/>
      <c r="D87" s="139"/>
      <c r="E87" s="139"/>
    </row>
    <row r="88" spans="2:5" ht="15">
      <c r="B88" s="139"/>
      <c r="C88" s="139"/>
      <c r="D88" s="139"/>
      <c r="E88" s="139"/>
    </row>
    <row r="89" spans="2:5" ht="15">
      <c r="B89" s="139"/>
      <c r="C89" s="139"/>
      <c r="D89" s="139"/>
      <c r="E89" s="139"/>
    </row>
    <row r="90" spans="2:5" ht="15">
      <c r="B90" s="139"/>
      <c r="C90" s="139"/>
      <c r="D90" s="139"/>
      <c r="E90" s="139"/>
    </row>
    <row r="91" spans="2:5" ht="15">
      <c r="B91" s="139"/>
      <c r="C91" s="139"/>
      <c r="D91" s="139"/>
      <c r="E91" s="139"/>
    </row>
    <row r="92" spans="2:5" ht="15">
      <c r="B92" s="139"/>
      <c r="C92" s="139"/>
      <c r="D92" s="139"/>
      <c r="E92" s="139"/>
    </row>
    <row r="93" spans="2:5" ht="15">
      <c r="B93" s="139"/>
      <c r="C93" s="139"/>
      <c r="D93" s="139"/>
      <c r="E93" s="139"/>
    </row>
    <row r="94" spans="2:5" ht="15">
      <c r="B94" s="139"/>
      <c r="C94" s="139"/>
      <c r="D94" s="139"/>
      <c r="E94" s="139"/>
    </row>
    <row r="95" spans="2:5" ht="15">
      <c r="B95" s="139"/>
      <c r="C95" s="139"/>
      <c r="D95" s="139"/>
      <c r="E95" s="139"/>
    </row>
    <row r="96" spans="2:5" ht="15">
      <c r="B96" s="139"/>
      <c r="C96" s="139"/>
      <c r="D96" s="139"/>
      <c r="E96" s="139"/>
    </row>
    <row r="97" spans="2:5" ht="15">
      <c r="B97" s="139"/>
      <c r="C97" s="139"/>
      <c r="D97" s="139"/>
      <c r="E97" s="139"/>
    </row>
    <row r="98" spans="2:5" ht="15">
      <c r="B98" s="139"/>
      <c r="C98" s="139"/>
      <c r="D98" s="139"/>
      <c r="E98" s="139"/>
    </row>
    <row r="99" spans="2:5" ht="15">
      <c r="B99" s="139"/>
      <c r="C99" s="139"/>
      <c r="D99" s="139"/>
      <c r="E99" s="139"/>
    </row>
    <row r="100" spans="2:5" ht="15">
      <c r="B100" s="139"/>
      <c r="C100" s="139"/>
      <c r="D100" s="139"/>
      <c r="E100" s="139"/>
    </row>
    <row r="101" spans="2:5" ht="15">
      <c r="B101" s="139"/>
      <c r="C101" s="139"/>
      <c r="D101" s="139"/>
      <c r="E101" s="139"/>
    </row>
    <row r="102" spans="2:5" ht="15">
      <c r="B102" s="139"/>
      <c r="C102" s="139"/>
      <c r="D102" s="139"/>
      <c r="E102" s="139"/>
    </row>
    <row r="103" spans="2:5" ht="15">
      <c r="B103" s="139"/>
      <c r="C103" s="139"/>
      <c r="D103" s="139"/>
      <c r="E103" s="139"/>
    </row>
    <row r="104" spans="2:5" ht="15">
      <c r="B104" s="139"/>
      <c r="C104" s="139"/>
      <c r="D104" s="139"/>
      <c r="E104" s="139"/>
    </row>
    <row r="105" spans="2:5" ht="15">
      <c r="B105" s="139"/>
      <c r="C105" s="139"/>
      <c r="D105" s="139"/>
      <c r="E105" s="139"/>
    </row>
    <row r="106" spans="2:5" ht="15">
      <c r="B106" s="139"/>
      <c r="C106" s="139"/>
      <c r="D106" s="139"/>
      <c r="E106" s="139"/>
    </row>
    <row r="107" spans="2:5" ht="15">
      <c r="B107" s="139"/>
      <c r="C107" s="139"/>
      <c r="D107" s="139"/>
      <c r="E107" s="139"/>
    </row>
    <row r="108" spans="2:5" ht="15">
      <c r="B108" s="139"/>
      <c r="C108" s="139"/>
      <c r="D108" s="139"/>
      <c r="E108" s="139"/>
    </row>
    <row r="109" spans="2:5" ht="15">
      <c r="B109" s="139"/>
      <c r="C109" s="139"/>
      <c r="D109" s="139"/>
      <c r="E109" s="139"/>
    </row>
    <row r="110" spans="2:5" ht="15">
      <c r="B110" s="139"/>
      <c r="C110" s="139"/>
      <c r="D110" s="139"/>
      <c r="E110" s="139"/>
    </row>
    <row r="111" spans="2:5" ht="15">
      <c r="B111" s="139"/>
      <c r="C111" s="139"/>
      <c r="D111" s="139"/>
      <c r="E111" s="139"/>
    </row>
    <row r="112" spans="2:5" ht="15">
      <c r="B112" s="139"/>
      <c r="C112" s="139"/>
      <c r="D112" s="139"/>
      <c r="E112" s="139"/>
    </row>
    <row r="113" spans="2:5" ht="15">
      <c r="B113" s="139"/>
      <c r="C113" s="139"/>
      <c r="D113" s="139"/>
      <c r="E113" s="139"/>
    </row>
    <row r="114" spans="2:5" ht="15">
      <c r="B114" s="139"/>
      <c r="C114" s="139"/>
      <c r="D114" s="139"/>
      <c r="E114" s="139"/>
    </row>
    <row r="115" spans="2:5" ht="15">
      <c r="B115" s="139"/>
      <c r="C115" s="139"/>
      <c r="D115" s="139"/>
      <c r="E115" s="139"/>
    </row>
    <row r="116" spans="2:5" ht="15">
      <c r="B116" s="139"/>
      <c r="C116" s="139"/>
      <c r="D116" s="139"/>
      <c r="E116" s="139"/>
    </row>
    <row r="117" spans="2:5" ht="15">
      <c r="B117" s="139"/>
      <c r="C117" s="139"/>
      <c r="D117" s="139"/>
      <c r="E117" s="139"/>
    </row>
    <row r="118" spans="2:5" ht="15">
      <c r="B118" s="139"/>
      <c r="C118" s="139"/>
      <c r="D118" s="139"/>
      <c r="E118" s="139"/>
    </row>
    <row r="119" spans="2:5" ht="15">
      <c r="B119" s="139"/>
      <c r="C119" s="139"/>
      <c r="D119" s="139"/>
      <c r="E119" s="139"/>
    </row>
    <row r="120" spans="2:5" ht="15">
      <c r="B120" s="139"/>
      <c r="C120" s="139"/>
      <c r="D120" s="139"/>
      <c r="E120" s="139"/>
    </row>
    <row r="121" spans="2:5" ht="15">
      <c r="B121" s="139"/>
      <c r="C121" s="139"/>
      <c r="D121" s="139"/>
      <c r="E121" s="139"/>
    </row>
    <row r="122" spans="2:5" ht="15">
      <c r="B122" s="139"/>
      <c r="C122" s="139"/>
      <c r="D122" s="139"/>
      <c r="E122" s="139"/>
    </row>
    <row r="123" spans="2:5" ht="15">
      <c r="B123" s="139"/>
      <c r="C123" s="139"/>
      <c r="D123" s="139"/>
      <c r="E123" s="139"/>
    </row>
    <row r="124" spans="2:5" ht="15">
      <c r="B124" s="139"/>
      <c r="C124" s="139"/>
      <c r="D124" s="139"/>
      <c r="E124" s="139"/>
    </row>
    <row r="125" spans="2:5" ht="15">
      <c r="B125" s="139"/>
      <c r="C125" s="139"/>
      <c r="D125" s="139"/>
      <c r="E125" s="139"/>
    </row>
    <row r="126" spans="2:5" ht="15">
      <c r="B126" s="139"/>
      <c r="C126" s="139"/>
      <c r="D126" s="139"/>
      <c r="E126" s="139"/>
    </row>
    <row r="127" spans="2:5" ht="15">
      <c r="B127" s="139"/>
      <c r="C127" s="139"/>
      <c r="D127" s="139"/>
      <c r="E127" s="139"/>
    </row>
    <row r="128" spans="2:5" ht="15">
      <c r="B128" s="139"/>
      <c r="C128" s="139"/>
      <c r="D128" s="139"/>
      <c r="E128" s="139"/>
    </row>
    <row r="129" spans="2:5" ht="15">
      <c r="B129" s="139"/>
      <c r="C129" s="139"/>
      <c r="D129" s="139"/>
      <c r="E129" s="139"/>
    </row>
    <row r="130" spans="2:5" ht="15">
      <c r="B130" s="139"/>
      <c r="C130" s="139"/>
      <c r="D130" s="139"/>
      <c r="E130" s="139"/>
    </row>
    <row r="131" spans="2:5" ht="15">
      <c r="B131" s="139"/>
      <c r="C131" s="139"/>
      <c r="D131" s="139"/>
      <c r="E131" s="139"/>
    </row>
    <row r="132" spans="2:5" ht="15">
      <c r="B132" s="139"/>
      <c r="C132" s="139"/>
      <c r="D132" s="139"/>
      <c r="E132" s="139"/>
    </row>
    <row r="133" spans="2:5" ht="15">
      <c r="B133" s="139"/>
      <c r="C133" s="139"/>
      <c r="D133" s="139"/>
      <c r="E133" s="139"/>
    </row>
    <row r="134" spans="2:5" ht="15">
      <c r="B134" s="139"/>
      <c r="C134" s="139"/>
      <c r="D134" s="139"/>
      <c r="E134" s="139"/>
    </row>
    <row r="135" spans="2:5" ht="15">
      <c r="B135" s="139"/>
      <c r="C135" s="139"/>
      <c r="D135" s="139"/>
      <c r="E135" s="139"/>
    </row>
    <row r="136" spans="2:5" ht="15">
      <c r="B136" s="139"/>
      <c r="C136" s="139"/>
      <c r="D136" s="139"/>
      <c r="E136" s="139"/>
    </row>
    <row r="137" spans="2:5" ht="15">
      <c r="B137" s="139"/>
      <c r="C137" s="139"/>
      <c r="D137" s="139"/>
      <c r="E137" s="139"/>
    </row>
    <row r="138" spans="2:5" ht="15">
      <c r="B138" s="139"/>
      <c r="C138" s="139"/>
      <c r="D138" s="139"/>
      <c r="E138" s="139"/>
    </row>
    <row r="139" spans="2:5" ht="15">
      <c r="B139" s="139"/>
      <c r="C139" s="139"/>
      <c r="D139" s="139"/>
      <c r="E139" s="139"/>
    </row>
    <row r="140" spans="2:5" ht="15">
      <c r="B140" s="139"/>
      <c r="C140" s="139"/>
      <c r="D140" s="139"/>
      <c r="E140" s="139"/>
    </row>
    <row r="141" spans="2:5" ht="15">
      <c r="B141" s="139"/>
      <c r="C141" s="139"/>
      <c r="D141" s="139"/>
      <c r="E141" s="139"/>
    </row>
    <row r="142" spans="2:5" ht="15">
      <c r="B142" s="139"/>
      <c r="C142" s="139"/>
      <c r="D142" s="139"/>
      <c r="E142" s="139"/>
    </row>
    <row r="143" spans="2:5" ht="15">
      <c r="B143" s="139"/>
      <c r="C143" s="139"/>
      <c r="D143" s="139"/>
      <c r="E143" s="139"/>
    </row>
    <row r="144" spans="2:5" ht="15">
      <c r="B144" s="139"/>
      <c r="C144" s="139"/>
      <c r="D144" s="139"/>
      <c r="E144" s="139"/>
    </row>
    <row r="145" spans="2:5" ht="15">
      <c r="B145" s="139"/>
      <c r="C145" s="139"/>
      <c r="D145" s="139"/>
      <c r="E145" s="139"/>
    </row>
    <row r="146" spans="2:5" ht="15">
      <c r="B146" s="139"/>
      <c r="C146" s="139"/>
      <c r="D146" s="139"/>
      <c r="E146" s="139"/>
    </row>
    <row r="147" spans="2:5" ht="15">
      <c r="B147" s="139"/>
      <c r="C147" s="139"/>
      <c r="D147" s="139"/>
      <c r="E147" s="139"/>
    </row>
    <row r="148" spans="2:5" ht="15">
      <c r="B148" s="139"/>
      <c r="C148" s="139"/>
      <c r="D148" s="139"/>
      <c r="E148" s="139"/>
    </row>
    <row r="149" spans="2:5" ht="15">
      <c r="B149" s="139"/>
      <c r="C149" s="139"/>
      <c r="D149" s="139"/>
      <c r="E149" s="139"/>
    </row>
    <row r="150" spans="2:5" ht="15">
      <c r="B150" s="139"/>
      <c r="C150" s="139"/>
      <c r="D150" s="139"/>
      <c r="E150" s="139"/>
    </row>
    <row r="151" spans="2:5" ht="15">
      <c r="B151" s="139"/>
      <c r="C151" s="139"/>
      <c r="D151" s="139"/>
      <c r="E151" s="139"/>
    </row>
    <row r="152" spans="2:5" ht="15">
      <c r="B152" s="139"/>
      <c r="C152" s="139"/>
      <c r="D152" s="139"/>
      <c r="E152" s="139"/>
    </row>
    <row r="153" spans="2:5" ht="15">
      <c r="B153" s="139"/>
      <c r="C153" s="139"/>
      <c r="D153" s="139"/>
      <c r="E153" s="139"/>
    </row>
    <row r="154" spans="2:5" ht="15">
      <c r="B154" s="139"/>
      <c r="C154" s="139"/>
      <c r="D154" s="139"/>
      <c r="E154" s="139"/>
    </row>
    <row r="155" spans="2:5" ht="15">
      <c r="B155" s="139"/>
      <c r="C155" s="139"/>
      <c r="D155" s="139"/>
      <c r="E155" s="139"/>
    </row>
    <row r="156" spans="2:5" ht="15">
      <c r="B156" s="139"/>
      <c r="C156" s="139"/>
      <c r="D156" s="139"/>
      <c r="E156" s="139"/>
    </row>
    <row r="157" spans="2:5" ht="15">
      <c r="B157" s="139"/>
      <c r="C157" s="139"/>
      <c r="D157" s="139"/>
      <c r="E157" s="139"/>
    </row>
    <row r="158" spans="2:5" ht="15">
      <c r="B158" s="139"/>
      <c r="C158" s="139"/>
      <c r="D158" s="139"/>
      <c r="E158" s="139"/>
    </row>
    <row r="159" spans="2:5" ht="15">
      <c r="B159" s="139"/>
      <c r="C159" s="139"/>
      <c r="D159" s="139"/>
      <c r="E159" s="139"/>
    </row>
    <row r="160" spans="2:5" ht="15">
      <c r="B160" s="139"/>
      <c r="C160" s="139"/>
      <c r="D160" s="139"/>
      <c r="E160" s="139"/>
    </row>
    <row r="161" spans="2:5" ht="15">
      <c r="B161" s="139"/>
      <c r="C161" s="139"/>
      <c r="D161" s="139"/>
      <c r="E161" s="139"/>
    </row>
    <row r="162" spans="2:5" ht="15">
      <c r="B162" s="139"/>
      <c r="C162" s="139"/>
      <c r="D162" s="139"/>
      <c r="E162" s="139"/>
    </row>
    <row r="163" spans="2:5" ht="15">
      <c r="B163" s="139"/>
      <c r="C163" s="139"/>
      <c r="D163" s="139"/>
      <c r="E163" s="139"/>
    </row>
    <row r="164" spans="2:5" ht="15">
      <c r="B164" s="139"/>
      <c r="C164" s="139"/>
      <c r="D164" s="139"/>
      <c r="E164" s="139"/>
    </row>
    <row r="165" spans="2:5" ht="15">
      <c r="B165" s="139"/>
      <c r="C165" s="139"/>
      <c r="D165" s="139"/>
      <c r="E165" s="139"/>
    </row>
    <row r="166" spans="2:5" ht="15">
      <c r="B166" s="139"/>
      <c r="C166" s="139"/>
      <c r="D166" s="139"/>
      <c r="E166" s="139"/>
    </row>
    <row r="167" spans="2:5" ht="15">
      <c r="B167" s="139"/>
      <c r="C167" s="139"/>
      <c r="D167" s="139"/>
      <c r="E167" s="139"/>
    </row>
    <row r="168" spans="2:5" ht="15">
      <c r="B168" s="139"/>
      <c r="C168" s="139"/>
      <c r="D168" s="139"/>
      <c r="E168" s="139"/>
    </row>
    <row r="169" spans="2:5" ht="15">
      <c r="B169" s="139"/>
      <c r="C169" s="139"/>
      <c r="D169" s="139"/>
      <c r="E169" s="139"/>
    </row>
    <row r="170" spans="2:5" ht="15">
      <c r="B170" s="139"/>
      <c r="C170" s="139"/>
      <c r="D170" s="139"/>
      <c r="E170" s="139"/>
    </row>
    <row r="171" spans="2:5" ht="15">
      <c r="B171" s="139"/>
      <c r="C171" s="139"/>
      <c r="D171" s="139"/>
      <c r="E171" s="139"/>
    </row>
    <row r="172" spans="2:5" ht="15">
      <c r="B172" s="139"/>
      <c r="C172" s="139"/>
      <c r="D172" s="139"/>
      <c r="E172" s="139"/>
    </row>
    <row r="173" spans="2:5" ht="15">
      <c r="B173" s="139"/>
      <c r="C173" s="139"/>
      <c r="D173" s="139"/>
      <c r="E173" s="139"/>
    </row>
    <row r="174" spans="2:5" ht="15">
      <c r="B174" s="139"/>
      <c r="C174" s="139"/>
      <c r="D174" s="139"/>
      <c r="E174" s="139"/>
    </row>
    <row r="175" spans="2:5" ht="15">
      <c r="B175" s="139"/>
      <c r="C175" s="139"/>
      <c r="D175" s="139"/>
      <c r="E175" s="139"/>
    </row>
    <row r="176" spans="2:5" ht="15">
      <c r="B176" s="139"/>
      <c r="C176" s="139"/>
      <c r="D176" s="139"/>
      <c r="E176" s="139"/>
    </row>
    <row r="177" spans="2:5" ht="15">
      <c r="B177" s="139"/>
      <c r="C177" s="139"/>
      <c r="D177" s="139"/>
      <c r="E177" s="139"/>
    </row>
    <row r="178" spans="2:5" ht="15">
      <c r="B178" s="139"/>
      <c r="C178" s="139"/>
      <c r="D178" s="139"/>
      <c r="E178" s="139"/>
    </row>
    <row r="179" spans="2:5" ht="15">
      <c r="B179" s="139"/>
      <c r="C179" s="139"/>
      <c r="D179" s="139"/>
      <c r="E179" s="139"/>
    </row>
    <row r="180" spans="2:5" ht="15">
      <c r="B180" s="139"/>
      <c r="C180" s="139"/>
      <c r="D180" s="139"/>
      <c r="E180" s="139"/>
    </row>
    <row r="181" spans="2:5" ht="15">
      <c r="B181" s="139"/>
      <c r="C181" s="139"/>
      <c r="D181" s="139"/>
      <c r="E181" s="139"/>
    </row>
    <row r="182" spans="2:5" ht="15">
      <c r="B182" s="139"/>
      <c r="C182" s="139"/>
      <c r="D182" s="139"/>
      <c r="E182" s="139"/>
    </row>
    <row r="183" spans="2:5" ht="15">
      <c r="B183" s="139"/>
      <c r="C183" s="139"/>
      <c r="D183" s="139"/>
      <c r="E183" s="139"/>
    </row>
    <row r="184" spans="2:5" ht="15">
      <c r="B184" s="139"/>
      <c r="C184" s="139"/>
      <c r="D184" s="139"/>
      <c r="E184" s="139"/>
    </row>
    <row r="185" spans="2:5" ht="15">
      <c r="B185" s="139"/>
      <c r="C185" s="139"/>
      <c r="D185" s="139"/>
      <c r="E185" s="139"/>
    </row>
    <row r="186" spans="2:5" ht="15">
      <c r="B186" s="139"/>
      <c r="C186" s="139"/>
      <c r="D186" s="139"/>
      <c r="E186" s="139"/>
    </row>
    <row r="187" spans="2:5" ht="15">
      <c r="B187" s="139"/>
      <c r="C187" s="139"/>
      <c r="D187" s="139"/>
      <c r="E187" s="139"/>
    </row>
    <row r="188" spans="2:5" ht="15">
      <c r="B188" s="139"/>
      <c r="C188" s="139"/>
      <c r="D188" s="139"/>
      <c r="E188" s="139"/>
    </row>
    <row r="189" spans="2:5" ht="15">
      <c r="B189" s="139"/>
      <c r="C189" s="139"/>
      <c r="D189" s="139"/>
      <c r="E189" s="139"/>
    </row>
    <row r="190" spans="2:5" ht="15">
      <c r="B190" s="139"/>
      <c r="C190" s="139"/>
      <c r="D190" s="139"/>
      <c r="E190" s="139"/>
    </row>
    <row r="191" spans="2:5" ht="15">
      <c r="B191" s="139"/>
      <c r="C191" s="139"/>
      <c r="D191" s="139"/>
      <c r="E191" s="139"/>
    </row>
    <row r="192" spans="2:5" ht="15">
      <c r="B192" s="139"/>
      <c r="C192" s="139"/>
      <c r="D192" s="139"/>
      <c r="E192" s="139"/>
    </row>
    <row r="193" spans="2:5" ht="15">
      <c r="B193" s="139"/>
      <c r="C193" s="139"/>
      <c r="D193" s="139"/>
      <c r="E193" s="139"/>
    </row>
    <row r="194" spans="2:5" ht="15">
      <c r="B194" s="139"/>
      <c r="C194" s="139"/>
      <c r="D194" s="139"/>
      <c r="E194" s="139"/>
    </row>
    <row r="195" spans="2:5" ht="15">
      <c r="B195" s="139"/>
      <c r="C195" s="139"/>
      <c r="D195" s="139"/>
      <c r="E195" s="139"/>
    </row>
    <row r="196" spans="2:5" ht="15">
      <c r="B196" s="139"/>
      <c r="C196" s="139"/>
      <c r="D196" s="139"/>
      <c r="E196" s="139"/>
    </row>
    <row r="197" spans="2:5" ht="15">
      <c r="B197" s="139"/>
      <c r="C197" s="139"/>
      <c r="D197" s="139"/>
      <c r="E197" s="139"/>
    </row>
    <row r="198" spans="2:5" ht="15">
      <c r="B198" s="139"/>
      <c r="C198" s="139"/>
      <c r="D198" s="139"/>
      <c r="E198" s="139"/>
    </row>
    <row r="199" spans="2:5" ht="15">
      <c r="B199" s="139"/>
      <c r="C199" s="139"/>
      <c r="D199" s="139"/>
      <c r="E199" s="139"/>
    </row>
    <row r="200" spans="2:5" ht="15">
      <c r="B200" s="139"/>
      <c r="C200" s="139"/>
      <c r="D200" s="139"/>
      <c r="E200" s="139"/>
    </row>
    <row r="201" spans="2:5" ht="15">
      <c r="B201" s="139"/>
      <c r="C201" s="139"/>
      <c r="D201" s="139"/>
      <c r="E201" s="139"/>
    </row>
    <row r="202" spans="2:5" ht="15">
      <c r="B202" s="139"/>
      <c r="C202" s="139"/>
      <c r="D202" s="139"/>
      <c r="E202" s="139"/>
    </row>
    <row r="203" spans="2:5" ht="15">
      <c r="B203" s="139"/>
      <c r="C203" s="139"/>
      <c r="D203" s="139"/>
      <c r="E203" s="139"/>
    </row>
    <row r="204" spans="2:5" ht="15">
      <c r="B204" s="139"/>
      <c r="C204" s="139"/>
      <c r="D204" s="139"/>
      <c r="E204" s="139"/>
    </row>
    <row r="205" spans="2:5" ht="15">
      <c r="B205" s="139"/>
      <c r="C205" s="139"/>
      <c r="D205" s="139"/>
      <c r="E205" s="139"/>
    </row>
    <row r="206" spans="2:5" ht="15">
      <c r="B206" s="139"/>
      <c r="C206" s="139"/>
      <c r="D206" s="139"/>
      <c r="E206" s="139"/>
    </row>
    <row r="207" spans="2:5" ht="15">
      <c r="B207" s="139"/>
      <c r="C207" s="139"/>
      <c r="D207" s="139"/>
      <c r="E207" s="139"/>
    </row>
    <row r="208" spans="2:5" ht="15">
      <c r="B208" s="139"/>
      <c r="C208" s="139"/>
      <c r="D208" s="139"/>
      <c r="E208" s="139"/>
    </row>
    <row r="209" spans="2:5" ht="15">
      <c r="B209" s="139"/>
      <c r="C209" s="139"/>
      <c r="D209" s="139"/>
      <c r="E209" s="139"/>
    </row>
    <row r="210" spans="2:5" ht="15">
      <c r="B210" s="139"/>
      <c r="C210" s="139"/>
      <c r="D210" s="139"/>
      <c r="E210" s="139"/>
    </row>
    <row r="211" spans="2:5" ht="15">
      <c r="B211" s="139"/>
      <c r="C211" s="139"/>
      <c r="D211" s="139"/>
      <c r="E211" s="139"/>
    </row>
    <row r="212" spans="2:5" ht="15">
      <c r="B212" s="139"/>
      <c r="C212" s="139"/>
      <c r="D212" s="139"/>
      <c r="E212" s="139"/>
    </row>
    <row r="213" spans="2:5" ht="15">
      <c r="B213" s="139"/>
      <c r="C213" s="139"/>
      <c r="D213" s="139"/>
      <c r="E213" s="139"/>
    </row>
    <row r="214" spans="2:5" ht="15">
      <c r="B214" s="139"/>
      <c r="C214" s="139"/>
      <c r="D214" s="139"/>
      <c r="E214" s="139"/>
    </row>
    <row r="215" spans="2:5" ht="15">
      <c r="B215" s="139"/>
      <c r="C215" s="139"/>
      <c r="D215" s="139"/>
      <c r="E215" s="139"/>
    </row>
    <row r="216" spans="2:5" ht="15">
      <c r="B216" s="139"/>
      <c r="C216" s="139"/>
      <c r="D216" s="139"/>
      <c r="E216" s="139"/>
    </row>
    <row r="217" spans="2:5" ht="15">
      <c r="B217" s="139"/>
      <c r="C217" s="139"/>
      <c r="D217" s="139"/>
      <c r="E217" s="139"/>
    </row>
    <row r="218" spans="2:5" ht="15">
      <c r="B218" s="139"/>
      <c r="C218" s="139"/>
      <c r="D218" s="139"/>
      <c r="E218" s="139"/>
    </row>
    <row r="219" spans="2:5" ht="15">
      <c r="B219" s="139"/>
      <c r="C219" s="139"/>
      <c r="D219" s="139"/>
      <c r="E219" s="139"/>
    </row>
    <row r="220" spans="2:5" ht="15">
      <c r="B220" s="139"/>
      <c r="C220" s="139"/>
      <c r="D220" s="139"/>
      <c r="E220" s="139"/>
    </row>
    <row r="221" spans="2:5" ht="15">
      <c r="B221" s="139"/>
      <c r="C221" s="139"/>
      <c r="D221" s="139"/>
      <c r="E221" s="139"/>
    </row>
    <row r="222" spans="2:5" ht="15">
      <c r="B222" s="139"/>
      <c r="C222" s="139"/>
      <c r="D222" s="139"/>
      <c r="E222" s="139"/>
    </row>
    <row r="223" spans="2:5" ht="15">
      <c r="B223" s="139"/>
      <c r="C223" s="139"/>
      <c r="D223" s="139"/>
      <c r="E223" s="139"/>
    </row>
    <row r="224" spans="2:5" ht="15">
      <c r="B224" s="139"/>
      <c r="C224" s="139"/>
      <c r="D224" s="139"/>
      <c r="E224" s="139"/>
    </row>
    <row r="225" spans="2:5" ht="15">
      <c r="B225" s="139"/>
      <c r="C225" s="139"/>
      <c r="D225" s="139"/>
      <c r="E225" s="139"/>
    </row>
    <row r="226" spans="2:5" ht="15">
      <c r="B226" s="139"/>
      <c r="C226" s="139"/>
      <c r="D226" s="139"/>
      <c r="E226" s="139"/>
    </row>
    <row r="227" spans="2:5" ht="15">
      <c r="B227" s="139"/>
      <c r="C227" s="139"/>
      <c r="D227" s="139"/>
      <c r="E227" s="139"/>
    </row>
    <row r="228" spans="2:5" ht="15">
      <c r="B228" s="139"/>
      <c r="C228" s="139"/>
      <c r="D228" s="139"/>
      <c r="E228" s="139"/>
    </row>
    <row r="229" spans="2:5" ht="15">
      <c r="B229" s="139"/>
      <c r="C229" s="139"/>
      <c r="D229" s="139"/>
      <c r="E229" s="139"/>
    </row>
    <row r="230" spans="2:5" ht="15">
      <c r="B230" s="139"/>
      <c r="C230" s="139"/>
      <c r="D230" s="139"/>
      <c r="E230" s="139"/>
    </row>
    <row r="231" spans="2:5" ht="15">
      <c r="B231" s="139"/>
      <c r="C231" s="139"/>
      <c r="D231" s="139"/>
      <c r="E231" s="139"/>
    </row>
    <row r="232" spans="2:5" ht="15">
      <c r="B232" s="139"/>
      <c r="C232" s="139"/>
      <c r="D232" s="139"/>
      <c r="E232" s="139"/>
    </row>
    <row r="233" ht="15">
      <c r="E233" s="139"/>
    </row>
    <row r="234" ht="15">
      <c r="E234" s="139"/>
    </row>
    <row r="235" ht="15">
      <c r="E235" s="139"/>
    </row>
    <row r="236" ht="15">
      <c r="E236" s="139"/>
    </row>
    <row r="237" ht="15">
      <c r="E237" s="139"/>
    </row>
    <row r="238" ht="15">
      <c r="E238" s="139"/>
    </row>
    <row r="239" ht="15">
      <c r="E239" s="139"/>
    </row>
    <row r="240" ht="15">
      <c r="E240" s="139"/>
    </row>
    <row r="241" ht="15">
      <c r="E241" s="139"/>
    </row>
    <row r="242" ht="15">
      <c r="E242" s="139"/>
    </row>
    <row r="243" ht="15">
      <c r="E243" s="139"/>
    </row>
    <row r="244" ht="15">
      <c r="E244" s="139"/>
    </row>
    <row r="245" ht="15">
      <c r="E245" s="139"/>
    </row>
    <row r="246" ht="15">
      <c r="E246" s="139"/>
    </row>
    <row r="247" ht="15">
      <c r="E247" s="139"/>
    </row>
    <row r="248" ht="15">
      <c r="E248" s="139"/>
    </row>
    <row r="249" ht="15">
      <c r="E249" s="139"/>
    </row>
    <row r="250" ht="15">
      <c r="E250" s="139"/>
    </row>
    <row r="251" ht="15">
      <c r="E251" s="139"/>
    </row>
    <row r="252" ht="15">
      <c r="E252" s="139"/>
    </row>
    <row r="253" ht="15">
      <c r="E253" s="139"/>
    </row>
    <row r="254" ht="15">
      <c r="E254" s="139"/>
    </row>
    <row r="255" ht="15">
      <c r="E255" s="139"/>
    </row>
    <row r="256" ht="15">
      <c r="E256" s="139"/>
    </row>
    <row r="257" ht="15">
      <c r="E257" s="139"/>
    </row>
    <row r="258" ht="15">
      <c r="E258" s="139"/>
    </row>
    <row r="259" ht="15">
      <c r="E259" s="139"/>
    </row>
    <row r="260" ht="15">
      <c r="E260" s="139"/>
    </row>
    <row r="261" ht="15">
      <c r="E261" s="139"/>
    </row>
    <row r="262" ht="15">
      <c r="E262" s="139"/>
    </row>
    <row r="263" ht="15">
      <c r="E263" s="139"/>
    </row>
    <row r="264" ht="15">
      <c r="E264" s="139"/>
    </row>
    <row r="265" ht="15">
      <c r="E265" s="139"/>
    </row>
    <row r="266" ht="15">
      <c r="E266" s="139"/>
    </row>
    <row r="267" ht="15">
      <c r="E267" s="139"/>
    </row>
    <row r="268" ht="15">
      <c r="E268" s="139"/>
    </row>
    <row r="269" ht="15">
      <c r="E269" s="139"/>
    </row>
    <row r="270" ht="15">
      <c r="E270" s="139"/>
    </row>
    <row r="271" ht="15">
      <c r="E271" s="139"/>
    </row>
    <row r="272" ht="15">
      <c r="E272" s="139"/>
    </row>
    <row r="273" ht="15">
      <c r="E273" s="139"/>
    </row>
    <row r="274" ht="15">
      <c r="E274" s="139"/>
    </row>
    <row r="275" ht="15">
      <c r="E275" s="139"/>
    </row>
    <row r="276" ht="15">
      <c r="E276" s="139"/>
    </row>
    <row r="277" ht="15">
      <c r="E277" s="139"/>
    </row>
    <row r="278" ht="15">
      <c r="E278" s="139"/>
    </row>
    <row r="279" ht="15">
      <c r="E279" s="139"/>
    </row>
    <row r="280" ht="15">
      <c r="E280" s="139"/>
    </row>
    <row r="281" ht="15">
      <c r="E281" s="139"/>
    </row>
    <row r="282" ht="15">
      <c r="E282" s="139"/>
    </row>
    <row r="283" ht="15">
      <c r="E283" s="139"/>
    </row>
    <row r="284" ht="15">
      <c r="E284" s="139"/>
    </row>
    <row r="285" ht="15">
      <c r="E285" s="139"/>
    </row>
    <row r="286" ht="15">
      <c r="E286" s="139"/>
    </row>
    <row r="287" ht="15">
      <c r="E287" s="139"/>
    </row>
    <row r="288" ht="15">
      <c r="E288" s="139"/>
    </row>
    <row r="289" ht="15">
      <c r="E289" s="139"/>
    </row>
    <row r="290" ht="15">
      <c r="E290" s="139"/>
    </row>
    <row r="291" ht="15">
      <c r="E291" s="139"/>
    </row>
    <row r="292" ht="15">
      <c r="E292" s="139"/>
    </row>
    <row r="293" ht="15">
      <c r="E293" s="139"/>
    </row>
    <row r="294" ht="15">
      <c r="E294" s="139"/>
    </row>
    <row r="295" ht="15">
      <c r="E295" s="139"/>
    </row>
    <row r="296" ht="15">
      <c r="E296" s="139"/>
    </row>
    <row r="297" ht="15">
      <c r="E297" s="139"/>
    </row>
    <row r="298" ht="15">
      <c r="E298" s="139"/>
    </row>
    <row r="299" ht="15">
      <c r="E299" s="139"/>
    </row>
    <row r="300" ht="15">
      <c r="E300" s="139"/>
    </row>
    <row r="301" ht="15">
      <c r="E301" s="139"/>
    </row>
    <row r="302" ht="15">
      <c r="E302" s="139"/>
    </row>
    <row r="303" ht="15">
      <c r="E303" s="139"/>
    </row>
    <row r="304" ht="15">
      <c r="E304" s="139"/>
    </row>
    <row r="305" ht="15">
      <c r="E305" s="139"/>
    </row>
    <row r="306" ht="15">
      <c r="E306" s="139"/>
    </row>
    <row r="307" ht="15">
      <c r="E307" s="139"/>
    </row>
    <row r="308" ht="15">
      <c r="E308" s="139"/>
    </row>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sheetData>
  <mergeCells count="2">
    <mergeCell ref="B1:Q1"/>
    <mergeCell ref="A2:Q2"/>
  </mergeCells>
  <printOptions/>
  <pageMargins left="0.66" right="0.54" top="0.35" bottom="0.29" header="0.511811023622047" footer="0.32"/>
  <pageSetup firstPageNumber="4" useFirstPageNumber="1" horizontalDpi="600" verticalDpi="600" orientation="landscape" paperSize="9" scale="70" r:id="rId2"/>
  <headerFooter alignWithMargins="0">
    <oddHeader>&amp;R
</oddHeader>
    <oddFooter>&amp;C&amp;"Times New Roman,Regular"&amp;12&amp;P</oddFooter>
  </headerFooter>
  <rowBreaks count="1" manualBreakCount="1">
    <brk id="83" max="255" man="1"/>
  </rowBreaks>
  <drawing r:id="rId1"/>
</worksheet>
</file>

<file path=xl/worksheets/sheet4.xml><?xml version="1.0" encoding="utf-8"?>
<worksheet xmlns="http://schemas.openxmlformats.org/spreadsheetml/2006/main" xmlns:r="http://schemas.openxmlformats.org/officeDocument/2006/relationships">
  <dimension ref="A1:F104"/>
  <sheetViews>
    <sheetView showGridLines="0" view="pageBreakPreview" zoomScaleNormal="75" zoomScaleSheetLayoutView="100" workbookViewId="0" topLeftCell="A7">
      <selection activeCell="D15" sqref="D15"/>
    </sheetView>
  </sheetViews>
  <sheetFormatPr defaultColWidth="9.140625" defaultRowHeight="12.75" customHeight="1"/>
  <cols>
    <col min="1" max="1" width="5.00390625" style="99" customWidth="1"/>
    <col min="2" max="2" width="52.140625" style="99" customWidth="1"/>
    <col min="3" max="3" width="10.7109375" style="99" customWidth="1"/>
    <col min="4" max="4" width="16.8515625" style="225" customWidth="1"/>
    <col min="5" max="5" width="1.57421875" style="222" customWidth="1"/>
    <col min="6" max="6" width="14.421875" style="222" customWidth="1"/>
    <col min="7" max="16384" width="9.140625" style="99" customWidth="1"/>
  </cols>
  <sheetData>
    <row r="1" spans="1:6" ht="25.5">
      <c r="A1" s="302" t="s">
        <v>250</v>
      </c>
      <c r="B1" s="302"/>
      <c r="C1" s="302"/>
      <c r="D1" s="302"/>
      <c r="E1" s="302"/>
      <c r="F1" s="302"/>
    </row>
    <row r="2" spans="1:6" ht="15.75">
      <c r="A2" s="107"/>
      <c r="B2" s="115"/>
      <c r="C2" s="115"/>
      <c r="D2" s="209"/>
      <c r="E2" s="138"/>
      <c r="F2" s="138"/>
    </row>
    <row r="3" spans="1:6" ht="15.75">
      <c r="A3" s="107"/>
      <c r="B3" s="115"/>
      <c r="C3" s="115"/>
      <c r="D3" s="209"/>
      <c r="E3" s="138"/>
      <c r="F3" s="138"/>
    </row>
    <row r="4" spans="1:6" ht="15.75">
      <c r="A4" s="121"/>
      <c r="B4" s="115" t="s">
        <v>69</v>
      </c>
      <c r="C4" s="115"/>
      <c r="D4" s="209"/>
      <c r="E4" s="138"/>
      <c r="F4" s="138"/>
    </row>
    <row r="5" spans="1:6" ht="15.75">
      <c r="A5" s="107"/>
      <c r="B5" s="115" t="s">
        <v>149</v>
      </c>
      <c r="C5" s="115"/>
      <c r="D5" s="209"/>
      <c r="E5" s="138"/>
      <c r="F5" s="138"/>
    </row>
    <row r="6" spans="1:6" ht="15.75">
      <c r="A6" s="107"/>
      <c r="B6" s="115"/>
      <c r="C6" s="115"/>
      <c r="D6" s="209"/>
      <c r="E6" s="138"/>
      <c r="F6" s="138"/>
    </row>
    <row r="7" spans="1:6" ht="15.75">
      <c r="A7" s="107"/>
      <c r="B7" s="107"/>
      <c r="C7" s="107"/>
      <c r="D7" s="210"/>
      <c r="E7" s="211"/>
      <c r="F7" s="212"/>
    </row>
    <row r="8" spans="1:6" ht="15.75">
      <c r="A8" s="107"/>
      <c r="B8" s="107"/>
      <c r="C8" s="107"/>
      <c r="D8" s="304" t="s">
        <v>172</v>
      </c>
      <c r="E8" s="304"/>
      <c r="F8" s="304"/>
    </row>
    <row r="9" spans="1:6" ht="15.75">
      <c r="A9" s="107"/>
      <c r="B9" s="107"/>
      <c r="C9" s="141"/>
      <c r="D9" s="213" t="s">
        <v>101</v>
      </c>
      <c r="E9" s="211"/>
      <c r="F9" s="259" t="s">
        <v>102</v>
      </c>
    </row>
    <row r="10" spans="1:6" ht="15.75">
      <c r="A10" s="107"/>
      <c r="B10" s="107"/>
      <c r="C10" s="107"/>
      <c r="D10" s="210" t="s">
        <v>2</v>
      </c>
      <c r="E10" s="212"/>
      <c r="F10" s="212" t="s">
        <v>2</v>
      </c>
    </row>
    <row r="11" spans="1:6" ht="10.5" customHeight="1">
      <c r="A11" s="107"/>
      <c r="B11" s="115"/>
      <c r="C11" s="115"/>
      <c r="D11" s="209"/>
      <c r="E11" s="138"/>
      <c r="F11" s="138"/>
    </row>
    <row r="12" spans="1:6" ht="15.75">
      <c r="A12" s="107"/>
      <c r="B12" s="121" t="s">
        <v>173</v>
      </c>
      <c r="C12" s="115"/>
      <c r="D12" s="209"/>
      <c r="E12" s="138"/>
      <c r="F12" s="138"/>
    </row>
    <row r="13" spans="1:6" ht="7.5" customHeight="1">
      <c r="A13" s="107"/>
      <c r="B13" s="121"/>
      <c r="C13" s="115"/>
      <c r="D13" s="209"/>
      <c r="E13" s="138"/>
      <c r="F13" s="138"/>
    </row>
    <row r="14" spans="1:6" ht="15.75">
      <c r="A14" s="107"/>
      <c r="B14" s="107" t="s">
        <v>174</v>
      </c>
      <c r="C14" s="107"/>
      <c r="D14" s="209">
        <f>+'P&amp;L'!I30</f>
        <v>40755</v>
      </c>
      <c r="E14" s="214"/>
      <c r="F14" s="138">
        <f>+'P&amp;L'!K30</f>
        <v>6658</v>
      </c>
    </row>
    <row r="15" spans="1:6" ht="9" customHeight="1">
      <c r="A15" s="107"/>
      <c r="B15" s="107"/>
      <c r="C15" s="107"/>
      <c r="D15" s="209"/>
      <c r="E15" s="214"/>
      <c r="F15" s="138"/>
    </row>
    <row r="16" spans="1:6" ht="15.75">
      <c r="A16" s="107"/>
      <c r="B16" s="107" t="s">
        <v>175</v>
      </c>
      <c r="C16" s="107"/>
      <c r="D16" s="133">
        <v>27828</v>
      </c>
      <c r="E16" s="214"/>
      <c r="F16" s="138">
        <v>47047</v>
      </c>
    </row>
    <row r="17" spans="1:6" ht="9.75" customHeight="1">
      <c r="A17" s="107" t="s">
        <v>45</v>
      </c>
      <c r="B17" s="107"/>
      <c r="C17" s="107"/>
      <c r="D17" s="133"/>
      <c r="E17" s="214"/>
      <c r="F17" s="215"/>
    </row>
    <row r="18" spans="1:6" ht="15.75">
      <c r="A18" s="107"/>
      <c r="B18" s="107" t="s">
        <v>71</v>
      </c>
      <c r="C18" s="107"/>
      <c r="D18" s="250">
        <f>SUM(D14:D16)</f>
        <v>68583</v>
      </c>
      <c r="E18" s="214"/>
      <c r="F18" s="260">
        <f>SUM(F14:F16)</f>
        <v>53705</v>
      </c>
    </row>
    <row r="19" spans="1:6" ht="9" customHeight="1">
      <c r="A19" s="107"/>
      <c r="B19" s="107"/>
      <c r="C19" s="107"/>
      <c r="D19" s="133"/>
      <c r="E19" s="214"/>
      <c r="F19" s="138"/>
    </row>
    <row r="20" spans="1:6" ht="15.75">
      <c r="A20" s="107"/>
      <c r="B20" s="107" t="s">
        <v>176</v>
      </c>
      <c r="C20" s="107"/>
      <c r="D20" s="133"/>
      <c r="E20" s="214"/>
      <c r="F20" s="146"/>
    </row>
    <row r="21" spans="1:6" ht="9" customHeight="1">
      <c r="A21" s="107"/>
      <c r="B21" s="107"/>
      <c r="C21" s="107"/>
      <c r="D21" s="133"/>
      <c r="E21" s="216"/>
      <c r="F21" s="146"/>
    </row>
    <row r="22" spans="1:6" ht="15.75">
      <c r="A22" s="107"/>
      <c r="B22" s="107" t="s">
        <v>177</v>
      </c>
      <c r="C22" s="109"/>
      <c r="D22" s="133">
        <v>-7811</v>
      </c>
      <c r="E22" s="214"/>
      <c r="F22" s="146">
        <v>35394</v>
      </c>
    </row>
    <row r="23" spans="1:6" ht="15.75">
      <c r="A23" s="107"/>
      <c r="B23" s="107" t="s">
        <v>178</v>
      </c>
      <c r="C23" s="109"/>
      <c r="D23" s="133">
        <f>-45181+40095</f>
        <v>-5086</v>
      </c>
      <c r="E23" s="214"/>
      <c r="F23" s="146">
        <v>-3378</v>
      </c>
    </row>
    <row r="24" spans="1:6" ht="9.75" customHeight="1">
      <c r="A24" s="107"/>
      <c r="B24" s="107"/>
      <c r="C24" s="109"/>
      <c r="D24" s="217"/>
      <c r="E24" s="214"/>
      <c r="F24" s="215"/>
    </row>
    <row r="25" spans="1:6" ht="15.75">
      <c r="A25" s="107"/>
      <c r="B25" s="107" t="s">
        <v>179</v>
      </c>
      <c r="C25" s="109"/>
      <c r="D25" s="250">
        <f>SUM(D22:D23)</f>
        <v>-12897</v>
      </c>
      <c r="E25" s="214"/>
      <c r="F25" s="260">
        <f>+F23+F22</f>
        <v>32016</v>
      </c>
    </row>
    <row r="26" spans="1:6" ht="7.5" customHeight="1">
      <c r="A26" s="107"/>
      <c r="B26" s="107"/>
      <c r="C26" s="109"/>
      <c r="D26" s="133"/>
      <c r="E26" s="214"/>
      <c r="F26" s="138"/>
    </row>
    <row r="27" spans="1:6" ht="7.5" customHeight="1">
      <c r="A27" s="107"/>
      <c r="B27" s="107"/>
      <c r="C27" s="109"/>
      <c r="D27" s="133"/>
      <c r="E27" s="214"/>
      <c r="F27" s="138"/>
    </row>
    <row r="28" spans="1:6" ht="15" customHeight="1">
      <c r="A28" s="107"/>
      <c r="B28" s="107" t="s">
        <v>180</v>
      </c>
      <c r="C28" s="109"/>
      <c r="D28" s="133">
        <f>+D25+D18</f>
        <v>55686</v>
      </c>
      <c r="E28" s="214"/>
      <c r="F28" s="138">
        <f>+F25+F18</f>
        <v>85721</v>
      </c>
    </row>
    <row r="29" spans="1:6" ht="15" customHeight="1">
      <c r="A29" s="107"/>
      <c r="B29" s="107"/>
      <c r="C29" s="109"/>
      <c r="D29" s="133"/>
      <c r="E29" s="214"/>
      <c r="F29" s="138"/>
    </row>
    <row r="30" spans="1:6" ht="9" customHeight="1">
      <c r="A30" s="107"/>
      <c r="B30" s="107"/>
      <c r="C30" s="109"/>
      <c r="D30" s="133"/>
      <c r="E30" s="214"/>
      <c r="F30" s="138"/>
    </row>
    <row r="31" spans="1:6" ht="15.75">
      <c r="A31" s="107"/>
      <c r="B31" s="107" t="s">
        <v>181</v>
      </c>
      <c r="C31" s="107"/>
      <c r="D31" s="133">
        <v>-32476</v>
      </c>
      <c r="E31" s="214"/>
      <c r="F31" s="138">
        <v>-30351</v>
      </c>
    </row>
    <row r="32" spans="1:6" ht="15.75">
      <c r="A32" s="107"/>
      <c r="B32" s="107" t="s">
        <v>182</v>
      </c>
      <c r="C32" s="107"/>
      <c r="D32" s="133">
        <v>7577</v>
      </c>
      <c r="E32" s="214"/>
      <c r="F32" s="138">
        <v>5887</v>
      </c>
    </row>
    <row r="33" spans="1:6" ht="15.75">
      <c r="A33" s="107"/>
      <c r="B33" s="107" t="s">
        <v>313</v>
      </c>
      <c r="C33" s="107"/>
      <c r="D33" s="133">
        <v>857</v>
      </c>
      <c r="E33" s="214"/>
      <c r="F33" s="138">
        <v>-10103</v>
      </c>
    </row>
    <row r="34" spans="1:6" ht="15.75">
      <c r="A34" s="107"/>
      <c r="B34" s="107" t="s">
        <v>183</v>
      </c>
      <c r="C34" s="107"/>
      <c r="D34" s="133">
        <v>-6215</v>
      </c>
      <c r="E34" s="214"/>
      <c r="F34" s="138">
        <v>-6226</v>
      </c>
    </row>
    <row r="35" spans="1:6" ht="7.5" customHeight="1">
      <c r="A35" s="107"/>
      <c r="B35" s="107"/>
      <c r="C35" s="107"/>
      <c r="D35" s="217"/>
      <c r="E35" s="214"/>
      <c r="F35" s="215"/>
    </row>
    <row r="36" spans="1:6" ht="15.75">
      <c r="A36" s="107"/>
      <c r="B36" s="107" t="s">
        <v>72</v>
      </c>
      <c r="C36" s="107"/>
      <c r="D36" s="250">
        <f>SUM(D28:D34)</f>
        <v>25429</v>
      </c>
      <c r="E36" s="214"/>
      <c r="F36" s="260">
        <f>SUM(F28:F34)</f>
        <v>44928</v>
      </c>
    </row>
    <row r="37" spans="1:6" ht="15.75">
      <c r="A37" s="107"/>
      <c r="B37" s="107"/>
      <c r="C37" s="107"/>
      <c r="D37" s="133"/>
      <c r="E37" s="214"/>
      <c r="F37" s="146"/>
    </row>
    <row r="38" spans="1:6" ht="12.75" customHeight="1">
      <c r="A38" s="107"/>
      <c r="B38" s="107"/>
      <c r="C38" s="107"/>
      <c r="D38" s="133"/>
      <c r="E38" s="214"/>
      <c r="F38" s="138"/>
    </row>
    <row r="39" spans="1:6" ht="15.75">
      <c r="A39" s="107"/>
      <c r="B39" s="121" t="s">
        <v>184</v>
      </c>
      <c r="C39" s="107"/>
      <c r="D39" s="133"/>
      <c r="E39" s="214"/>
      <c r="F39" s="138"/>
    </row>
    <row r="40" spans="1:6" ht="10.5" customHeight="1">
      <c r="A40" s="107"/>
      <c r="B40" s="107"/>
      <c r="C40" s="107"/>
      <c r="D40" s="133"/>
      <c r="E40" s="214"/>
      <c r="F40" s="138"/>
    </row>
    <row r="41" spans="1:6" ht="15.75">
      <c r="A41" s="107"/>
      <c r="B41" s="107" t="s">
        <v>185</v>
      </c>
      <c r="C41" s="107"/>
      <c r="D41" s="133">
        <v>727</v>
      </c>
      <c r="E41" s="214"/>
      <c r="F41" s="138">
        <v>0</v>
      </c>
    </row>
    <row r="42" spans="1:6" ht="15.75">
      <c r="A42" s="107"/>
      <c r="B42" s="107" t="s">
        <v>186</v>
      </c>
      <c r="C42" s="107"/>
      <c r="D42" s="133">
        <v>-35151</v>
      </c>
      <c r="E42" s="214"/>
      <c r="F42" s="138">
        <v>-23915</v>
      </c>
    </row>
    <row r="43" spans="1:6" ht="15.75">
      <c r="A43" s="107"/>
      <c r="B43" s="107" t="s">
        <v>187</v>
      </c>
      <c r="C43" s="107"/>
      <c r="D43" s="133">
        <v>6998</v>
      </c>
      <c r="E43" s="214"/>
      <c r="F43" s="138">
        <v>6642</v>
      </c>
    </row>
    <row r="44" spans="1:6" ht="15.75">
      <c r="A44" s="107"/>
      <c r="B44" s="107" t="s">
        <v>123</v>
      </c>
      <c r="C44" s="107"/>
      <c r="D44" s="133">
        <v>15299</v>
      </c>
      <c r="E44" s="214"/>
      <c r="F44" s="138">
        <v>-8665</v>
      </c>
    </row>
    <row r="45" spans="1:6" ht="7.5" customHeight="1">
      <c r="A45" s="107"/>
      <c r="B45" s="107"/>
      <c r="C45" s="107"/>
      <c r="D45" s="217"/>
      <c r="E45" s="214"/>
      <c r="F45" s="215"/>
    </row>
    <row r="46" spans="1:6" ht="15.75">
      <c r="A46" s="107"/>
      <c r="B46" s="107" t="s">
        <v>319</v>
      </c>
      <c r="C46" s="107"/>
      <c r="D46" s="250">
        <f>SUM(D41:D44)</f>
        <v>-12127</v>
      </c>
      <c r="E46" s="214"/>
      <c r="F46" s="260">
        <f>SUM(F41:F44)</f>
        <v>-25938</v>
      </c>
    </row>
    <row r="47" spans="1:6" ht="10.5" customHeight="1">
      <c r="A47" s="107"/>
      <c r="B47" s="107"/>
      <c r="C47" s="107"/>
      <c r="D47" s="133"/>
      <c r="E47" s="216"/>
      <c r="F47" s="146"/>
    </row>
    <row r="48" spans="1:6" ht="10.5" customHeight="1">
      <c r="A48" s="107"/>
      <c r="B48" s="107"/>
      <c r="C48" s="107"/>
      <c r="D48" s="133"/>
      <c r="E48" s="216"/>
      <c r="F48" s="146"/>
    </row>
    <row r="49" spans="1:6" ht="15.75">
      <c r="A49" s="107"/>
      <c r="B49" s="121" t="s">
        <v>188</v>
      </c>
      <c r="C49" s="115"/>
      <c r="D49" s="133"/>
      <c r="E49" s="214"/>
      <c r="F49" s="146"/>
    </row>
    <row r="50" spans="1:6" ht="15.75">
      <c r="A50" s="107"/>
      <c r="B50" s="107"/>
      <c r="C50" s="115"/>
      <c r="D50" s="133"/>
      <c r="E50" s="214"/>
      <c r="F50" s="146"/>
    </row>
    <row r="51" spans="1:6" ht="15.75">
      <c r="A51" s="107"/>
      <c r="B51" s="107" t="s">
        <v>314</v>
      </c>
      <c r="C51" s="115"/>
      <c r="D51" s="133">
        <v>-3772</v>
      </c>
      <c r="E51" s="214"/>
      <c r="F51" s="146">
        <v>-2960</v>
      </c>
    </row>
    <row r="52" spans="1:6" ht="15.75">
      <c r="A52" s="107"/>
      <c r="B52" s="107" t="s">
        <v>189</v>
      </c>
      <c r="C52" s="115"/>
      <c r="D52" s="133">
        <v>-1729</v>
      </c>
      <c r="E52" s="214"/>
      <c r="F52" s="146">
        <v>-1555</v>
      </c>
    </row>
    <row r="53" spans="1:6" ht="15.75">
      <c r="A53" s="107"/>
      <c r="B53" s="107" t="s">
        <v>159</v>
      </c>
      <c r="C53" s="115"/>
      <c r="D53" s="133">
        <v>-10025</v>
      </c>
      <c r="E53" s="214"/>
      <c r="F53" s="146">
        <v>-22819</v>
      </c>
    </row>
    <row r="54" spans="1:6" ht="15.75">
      <c r="A54" s="107"/>
      <c r="B54" s="107" t="s">
        <v>160</v>
      </c>
      <c r="C54" s="115"/>
      <c r="D54" s="133">
        <v>143713</v>
      </c>
      <c r="E54" s="214"/>
      <c r="F54" s="146">
        <v>0</v>
      </c>
    </row>
    <row r="55" spans="1:6" ht="14.25" customHeight="1">
      <c r="A55" s="107"/>
      <c r="B55" s="107" t="s">
        <v>190</v>
      </c>
      <c r="C55" s="107"/>
      <c r="D55" s="133">
        <v>-28506</v>
      </c>
      <c r="E55" s="214"/>
      <c r="F55" s="138">
        <v>-14547</v>
      </c>
    </row>
    <row r="56" spans="1:6" ht="14.25" customHeight="1">
      <c r="A56" s="107"/>
      <c r="B56" s="107" t="s">
        <v>191</v>
      </c>
      <c r="C56" s="107"/>
      <c r="D56" s="133">
        <v>-4152</v>
      </c>
      <c r="E56" s="214"/>
      <c r="F56" s="138">
        <v>-5932</v>
      </c>
    </row>
    <row r="57" spans="1:6" ht="6.75" customHeight="1">
      <c r="A57" s="107"/>
      <c r="B57" s="107"/>
      <c r="C57" s="107"/>
      <c r="D57" s="217"/>
      <c r="E57" s="214"/>
      <c r="F57" s="215"/>
    </row>
    <row r="58" spans="1:6" ht="15.75">
      <c r="A58" s="107"/>
      <c r="B58" s="107" t="s">
        <v>318</v>
      </c>
      <c r="C58" s="107"/>
      <c r="D58" s="250">
        <f>SUM(D51:D56)</f>
        <v>95529</v>
      </c>
      <c r="E58" s="214"/>
      <c r="F58" s="260">
        <f>SUM(F51:F56)</f>
        <v>-47813</v>
      </c>
    </row>
    <row r="59" spans="1:6" ht="21" customHeight="1">
      <c r="A59" s="107"/>
      <c r="B59" s="107"/>
      <c r="C59" s="107"/>
      <c r="D59" s="133"/>
      <c r="E59" s="214"/>
      <c r="F59" s="138"/>
    </row>
    <row r="60" spans="1:6" ht="15.75" customHeight="1">
      <c r="A60" s="107"/>
      <c r="B60" s="140" t="s">
        <v>192</v>
      </c>
      <c r="C60" s="140"/>
      <c r="D60" s="133"/>
      <c r="E60" s="216"/>
      <c r="F60" s="146"/>
    </row>
    <row r="61" spans="1:6" ht="15" customHeight="1">
      <c r="A61" s="107"/>
      <c r="B61" s="140" t="s">
        <v>193</v>
      </c>
      <c r="C61" s="140"/>
      <c r="D61" s="299">
        <f>+D58+D46+D36</f>
        <v>108831</v>
      </c>
      <c r="E61" s="216"/>
      <c r="F61" s="146">
        <f>+F58+F46+F36</f>
        <v>-28823</v>
      </c>
    </row>
    <row r="62" spans="1:6" ht="15.75" customHeight="1">
      <c r="A62" s="107"/>
      <c r="B62" s="140"/>
      <c r="C62" s="140"/>
      <c r="D62" s="133"/>
      <c r="E62" s="216"/>
      <c r="F62" s="146"/>
    </row>
    <row r="63" spans="1:6" ht="16.5" customHeight="1">
      <c r="A63" s="107"/>
      <c r="B63" s="140" t="s">
        <v>194</v>
      </c>
      <c r="C63" s="140"/>
      <c r="D63" s="133">
        <v>251817</v>
      </c>
      <c r="E63" s="216"/>
      <c r="F63" s="146">
        <v>230015</v>
      </c>
    </row>
    <row r="64" spans="1:6" ht="15.75">
      <c r="A64" s="107"/>
      <c r="B64" s="107" t="s">
        <v>195</v>
      </c>
      <c r="C64" s="107"/>
      <c r="D64" s="133"/>
      <c r="E64" s="138"/>
      <c r="F64" s="138"/>
    </row>
    <row r="65" spans="1:6" ht="15.75">
      <c r="A65" s="107"/>
      <c r="B65" s="107"/>
      <c r="C65" s="107"/>
      <c r="D65" s="133"/>
      <c r="E65" s="146"/>
      <c r="F65" s="146"/>
    </row>
    <row r="66" spans="1:6" ht="15.75">
      <c r="A66" s="107"/>
      <c r="B66" s="107" t="s">
        <v>196</v>
      </c>
      <c r="C66" s="107"/>
      <c r="D66" s="133"/>
      <c r="E66" s="146"/>
      <c r="F66" s="146"/>
    </row>
    <row r="67" spans="1:6" ht="15.75">
      <c r="A67" s="107"/>
      <c r="B67" s="107" t="s">
        <v>197</v>
      </c>
      <c r="C67" s="107"/>
      <c r="D67" s="133">
        <v>9032</v>
      </c>
      <c r="E67" s="146"/>
      <c r="F67" s="146">
        <v>-4206</v>
      </c>
    </row>
    <row r="68" spans="1:6" ht="9" customHeight="1">
      <c r="A68" s="107"/>
      <c r="B68" s="107"/>
      <c r="C68" s="107"/>
      <c r="D68" s="213"/>
      <c r="E68" s="261"/>
      <c r="F68" s="262"/>
    </row>
    <row r="69" spans="1:6" ht="15.75">
      <c r="A69" s="107"/>
      <c r="B69" s="107" t="s">
        <v>198</v>
      </c>
      <c r="C69" s="107"/>
      <c r="D69" s="133"/>
      <c r="E69" s="146"/>
      <c r="F69" s="146"/>
    </row>
    <row r="70" spans="1:6" ht="16.5" thickBot="1">
      <c r="A70" s="107"/>
      <c r="B70" s="107" t="s">
        <v>199</v>
      </c>
      <c r="C70" s="107"/>
      <c r="D70" s="264">
        <f>SUM(D61:D67)</f>
        <v>369680</v>
      </c>
      <c r="E70" s="146"/>
      <c r="F70" s="263">
        <f>SUM(F61:F67)</f>
        <v>196986</v>
      </c>
    </row>
    <row r="71" spans="1:6" ht="16.5" thickTop="1">
      <c r="A71" s="107"/>
      <c r="B71" s="107"/>
      <c r="C71" s="107"/>
      <c r="D71" s="133"/>
      <c r="E71" s="146"/>
      <c r="F71" s="146"/>
    </row>
    <row r="72" spans="2:6" ht="20.25" customHeight="1">
      <c r="B72" s="105"/>
      <c r="C72" s="105"/>
      <c r="D72" s="133"/>
      <c r="E72" s="146"/>
      <c r="F72" s="146"/>
    </row>
    <row r="73" spans="2:6" ht="15.75">
      <c r="B73" s="105"/>
      <c r="C73" s="105"/>
      <c r="D73" s="133"/>
      <c r="E73" s="138"/>
      <c r="F73" s="138"/>
    </row>
    <row r="74" spans="2:6" ht="15.75">
      <c r="B74" s="105"/>
      <c r="C74" s="105"/>
      <c r="D74" s="133"/>
      <c r="E74" s="138"/>
      <c r="F74" s="138"/>
    </row>
    <row r="75" spans="2:6" ht="15.75">
      <c r="B75" s="105"/>
      <c r="C75" s="105"/>
      <c r="D75" s="133"/>
      <c r="E75" s="138"/>
      <c r="F75" s="138"/>
    </row>
    <row r="76" spans="2:6" ht="15.75">
      <c r="B76" s="105"/>
      <c r="C76" s="105"/>
      <c r="D76" s="133"/>
      <c r="E76" s="138"/>
      <c r="F76" s="138"/>
    </row>
    <row r="77" spans="2:6" ht="27.75" customHeight="1">
      <c r="B77" s="219"/>
      <c r="C77" s="219"/>
      <c r="D77" s="219"/>
      <c r="E77" s="219"/>
      <c r="F77" s="219"/>
    </row>
    <row r="78" spans="2:5" ht="15">
      <c r="B78" s="220"/>
      <c r="C78" s="220"/>
      <c r="D78" s="221"/>
      <c r="E78" s="218"/>
    </row>
    <row r="79" spans="2:5" ht="15">
      <c r="B79" s="220"/>
      <c r="C79" s="220"/>
      <c r="D79" s="221"/>
      <c r="E79" s="218"/>
    </row>
    <row r="80" spans="4:6" s="105" customFormat="1" ht="15">
      <c r="D80" s="223"/>
      <c r="E80" s="218"/>
      <c r="F80" s="218"/>
    </row>
    <row r="81" ht="12.75">
      <c r="D81" s="224"/>
    </row>
    <row r="82" ht="12.75">
      <c r="D82" s="224"/>
    </row>
    <row r="83" ht="12.75">
      <c r="D83" s="224"/>
    </row>
    <row r="84" ht="12.75">
      <c r="D84" s="224"/>
    </row>
    <row r="85" ht="12.75">
      <c r="D85" s="224"/>
    </row>
    <row r="86" ht="12.75">
      <c r="D86" s="224"/>
    </row>
    <row r="87" ht="12.75">
      <c r="D87" s="224"/>
    </row>
    <row r="88" ht="12.75">
      <c r="D88" s="224"/>
    </row>
    <row r="89" ht="12.75">
      <c r="D89" s="224"/>
    </row>
    <row r="90" ht="12.75">
      <c r="D90" s="224"/>
    </row>
    <row r="91" ht="12.75">
      <c r="D91" s="224"/>
    </row>
    <row r="92" ht="12.75">
      <c r="D92" s="224"/>
    </row>
    <row r="93" ht="12.75">
      <c r="D93" s="224"/>
    </row>
    <row r="94" ht="12.75">
      <c r="D94" s="224"/>
    </row>
    <row r="95" ht="12.75">
      <c r="D95" s="224"/>
    </row>
    <row r="96" ht="12.75">
      <c r="D96" s="224"/>
    </row>
    <row r="97" ht="12.75">
      <c r="D97" s="224"/>
    </row>
    <row r="98" ht="12.75">
      <c r="D98" s="224"/>
    </row>
    <row r="99" ht="12.75">
      <c r="D99" s="224"/>
    </row>
    <row r="100" ht="12.75">
      <c r="D100" s="224"/>
    </row>
    <row r="101" ht="12.75">
      <c r="D101" s="224"/>
    </row>
    <row r="102" ht="12.75">
      <c r="D102" s="224"/>
    </row>
    <row r="103" ht="12.75">
      <c r="D103" s="224"/>
    </row>
    <row r="104" ht="12.75">
      <c r="D104" s="224"/>
    </row>
  </sheetData>
  <mergeCells count="2">
    <mergeCell ref="A1:F1"/>
    <mergeCell ref="D8:F8"/>
  </mergeCells>
  <printOptions/>
  <pageMargins left="0.6" right="0.49" top="0.65" bottom="0.55" header="0.43" footer="0.27"/>
  <pageSetup firstPageNumber="5" useFirstPageNumber="1" horizontalDpi="600" verticalDpi="600" orientation="portrait" paperSize="9" scale="90" r:id="rId2"/>
  <headerFooter alignWithMargins="0">
    <oddHeader>&amp;R&amp;"Arial,Bold"
</oddHeader>
    <oddFooter>&amp;C&amp;"Times New Roman,Regular"&amp;12&amp;P</oddFooter>
  </headerFooter>
  <rowBreaks count="1" manualBreakCount="1">
    <brk id="48" max="5" man="1"/>
  </rowBreaks>
  <drawing r:id="rId1"/>
</worksheet>
</file>

<file path=xl/worksheets/sheet5.xml><?xml version="1.0" encoding="utf-8"?>
<worksheet xmlns="http://schemas.openxmlformats.org/spreadsheetml/2006/main" xmlns:r="http://schemas.openxmlformats.org/officeDocument/2006/relationships">
  <dimension ref="A1:I161"/>
  <sheetViews>
    <sheetView showGridLines="0" view="pageBreakPreview" zoomScaleNormal="75" zoomScaleSheetLayoutView="100" workbookViewId="0" topLeftCell="A18">
      <selection activeCell="D35" sqref="D35"/>
    </sheetView>
  </sheetViews>
  <sheetFormatPr defaultColWidth="9.140625" defaultRowHeight="12.75"/>
  <cols>
    <col min="1" max="1" width="7.00390625" style="107" customWidth="1"/>
    <col min="2" max="2" width="21.8515625" style="107" customWidth="1"/>
    <col min="3" max="3" width="7.00390625" style="107" customWidth="1"/>
    <col min="4" max="4" width="16.7109375" style="107" customWidth="1"/>
    <col min="5" max="5" width="4.421875" style="107" customWidth="1"/>
    <col min="6" max="6" width="11.8515625" style="107" customWidth="1"/>
    <col min="7" max="7" width="5.7109375" style="107" customWidth="1"/>
    <col min="8" max="8" width="11.421875" style="107" bestFit="1" customWidth="1"/>
    <col min="9" max="9" width="14.140625" style="107" customWidth="1"/>
    <col min="10" max="16384" width="9.140625" style="107" customWidth="1"/>
  </cols>
  <sheetData>
    <row r="1" ht="15.75">
      <c r="A1" s="121" t="s">
        <v>274</v>
      </c>
    </row>
    <row r="2" spans="1:9" ht="15.75">
      <c r="A2" s="265" t="s">
        <v>200</v>
      </c>
      <c r="B2" s="226"/>
      <c r="C2" s="226"/>
      <c r="D2" s="226"/>
      <c r="E2" s="226"/>
      <c r="F2" s="226"/>
      <c r="G2" s="226"/>
      <c r="H2" s="226"/>
      <c r="I2" s="226"/>
    </row>
    <row r="4" spans="1:5" ht="15.75">
      <c r="A4" s="121" t="s">
        <v>265</v>
      </c>
      <c r="B4" s="121"/>
      <c r="D4" s="122"/>
      <c r="E4" s="122"/>
    </row>
    <row r="5" spans="1:5" ht="15.75">
      <c r="A5" s="121"/>
      <c r="B5" s="121"/>
      <c r="D5" s="122"/>
      <c r="E5" s="122"/>
    </row>
    <row r="6" spans="1:5" ht="15.75">
      <c r="A6" s="121" t="s">
        <v>295</v>
      </c>
      <c r="B6" s="121"/>
      <c r="D6" s="122"/>
      <c r="E6" s="122"/>
    </row>
    <row r="8" spans="1:2" ht="15.75">
      <c r="A8" s="287" t="s">
        <v>210</v>
      </c>
      <c r="B8" s="121" t="s">
        <v>10</v>
      </c>
    </row>
    <row r="20" ht="15.75">
      <c r="A20" s="288"/>
    </row>
    <row r="21" spans="1:2" ht="15.75">
      <c r="A21" s="287" t="s">
        <v>211</v>
      </c>
      <c r="B21" s="121" t="s">
        <v>201</v>
      </c>
    </row>
    <row r="22" ht="15.75">
      <c r="A22" s="288"/>
    </row>
    <row r="23" ht="15.75">
      <c r="A23" s="288"/>
    </row>
    <row r="24" ht="15.75">
      <c r="A24" s="288"/>
    </row>
    <row r="25" ht="15.75">
      <c r="A25" s="288"/>
    </row>
    <row r="26" ht="15.75">
      <c r="A26" s="288"/>
    </row>
    <row r="27" spans="1:4" ht="15.75">
      <c r="A27" s="287" t="s">
        <v>212</v>
      </c>
      <c r="B27" s="121" t="s">
        <v>202</v>
      </c>
      <c r="D27" s="122"/>
    </row>
    <row r="28" ht="15.75">
      <c r="A28" s="288"/>
    </row>
    <row r="29" ht="15.75">
      <c r="A29" s="288"/>
    </row>
    <row r="30" ht="15.75">
      <c r="A30" s="288"/>
    </row>
    <row r="31" ht="15.75">
      <c r="A31" s="288"/>
    </row>
    <row r="32" ht="15.75">
      <c r="A32" s="288"/>
    </row>
    <row r="33" s="122" customFormat="1" ht="15.75">
      <c r="A33" s="287" t="s">
        <v>213</v>
      </c>
    </row>
    <row r="34" ht="15.75">
      <c r="A34" s="288"/>
    </row>
    <row r="35" ht="15.75">
      <c r="A35" s="288"/>
    </row>
    <row r="36" ht="15.75">
      <c r="A36" s="288"/>
    </row>
    <row r="37" ht="15.75">
      <c r="A37" s="288"/>
    </row>
    <row r="38" ht="15.75">
      <c r="A38" s="288"/>
    </row>
    <row r="39" spans="1:2" ht="15.75">
      <c r="A39" s="287" t="s">
        <v>214</v>
      </c>
      <c r="B39" s="121" t="s">
        <v>14</v>
      </c>
    </row>
    <row r="40" ht="15.75">
      <c r="A40" s="288"/>
    </row>
    <row r="41" ht="15.75">
      <c r="A41" s="288"/>
    </row>
    <row r="42" ht="15.75">
      <c r="A42" s="288"/>
    </row>
    <row r="43" ht="15.75">
      <c r="A43" s="288"/>
    </row>
    <row r="44" ht="15.75">
      <c r="A44" s="288"/>
    </row>
    <row r="45" spans="1:2" ht="15.75">
      <c r="A45" s="289" t="s">
        <v>215</v>
      </c>
      <c r="B45" s="121" t="s">
        <v>73</v>
      </c>
    </row>
    <row r="46" ht="15.75">
      <c r="A46" s="288"/>
    </row>
    <row r="47" ht="15.75">
      <c r="A47" s="288"/>
    </row>
    <row r="48" ht="15.75">
      <c r="A48" s="288"/>
    </row>
    <row r="49" ht="15.75">
      <c r="A49" s="288"/>
    </row>
    <row r="50" ht="12" customHeight="1">
      <c r="A50" s="288"/>
    </row>
    <row r="51" ht="16.5" customHeight="1">
      <c r="A51" s="288"/>
    </row>
    <row r="52" ht="15.75" customHeight="1">
      <c r="A52" s="288"/>
    </row>
    <row r="53" ht="15.75" customHeight="1">
      <c r="A53" s="288"/>
    </row>
    <row r="54" ht="15.75" customHeight="1">
      <c r="A54" s="288"/>
    </row>
    <row r="55" ht="15.75" customHeight="1">
      <c r="A55" s="288"/>
    </row>
    <row r="56" ht="15.75" customHeight="1">
      <c r="A56" s="288"/>
    </row>
    <row r="57" ht="15.75" customHeight="1">
      <c r="A57" s="288"/>
    </row>
    <row r="58" spans="1:2" ht="15.75">
      <c r="A58" s="287" t="s">
        <v>216</v>
      </c>
      <c r="B58" s="121" t="s">
        <v>74</v>
      </c>
    </row>
    <row r="59" ht="15.75">
      <c r="A59" s="288"/>
    </row>
    <row r="60" ht="15.75">
      <c r="A60" s="288"/>
    </row>
    <row r="61" ht="15.75">
      <c r="A61" s="288"/>
    </row>
    <row r="62" ht="15.75">
      <c r="A62" s="288"/>
    </row>
    <row r="63" spans="1:2" ht="15.75">
      <c r="A63" s="289" t="s">
        <v>218</v>
      </c>
      <c r="B63" s="121" t="s">
        <v>75</v>
      </c>
    </row>
    <row r="64" ht="10.5" customHeight="1">
      <c r="A64" s="288"/>
    </row>
    <row r="65" spans="1:9" ht="15.75">
      <c r="A65" s="288"/>
      <c r="B65" s="107" t="s">
        <v>308</v>
      </c>
      <c r="H65" s="122"/>
      <c r="I65" s="122"/>
    </row>
    <row r="66" spans="1:9" ht="15.75">
      <c r="A66" s="288"/>
      <c r="E66" s="108"/>
      <c r="F66" s="108"/>
      <c r="G66" s="108"/>
      <c r="H66" s="108"/>
      <c r="I66" s="108"/>
    </row>
    <row r="67" spans="1:9" ht="15.75">
      <c r="A67" s="288"/>
      <c r="D67" s="108" t="s">
        <v>77</v>
      </c>
      <c r="E67" s="108"/>
      <c r="F67" s="108"/>
      <c r="G67" s="108"/>
      <c r="H67" s="108" t="s">
        <v>272</v>
      </c>
      <c r="I67" s="108"/>
    </row>
    <row r="68" spans="1:9" ht="15.75">
      <c r="A68" s="288"/>
      <c r="D68" s="114" t="s">
        <v>2</v>
      </c>
      <c r="E68" s="108"/>
      <c r="F68" s="108"/>
      <c r="G68" s="305" t="s">
        <v>2</v>
      </c>
      <c r="H68" s="305"/>
      <c r="I68" s="108"/>
    </row>
    <row r="69" spans="1:9" ht="15.75">
      <c r="A69" s="288"/>
      <c r="D69" s="121"/>
      <c r="E69" s="108"/>
      <c r="F69" s="108"/>
      <c r="G69" s="108"/>
      <c r="H69" s="108"/>
      <c r="I69" s="108"/>
    </row>
    <row r="70" spans="1:9" ht="15.75">
      <c r="A70" s="288"/>
      <c r="B70" s="121" t="s">
        <v>267</v>
      </c>
      <c r="D70" s="114"/>
      <c r="E70" s="114"/>
      <c r="F70" s="121"/>
      <c r="G70" s="114"/>
      <c r="H70" s="114"/>
      <c r="I70" s="114"/>
    </row>
    <row r="71" ht="12.75" customHeight="1">
      <c r="A71" s="288"/>
    </row>
    <row r="72" spans="1:9" ht="15.75">
      <c r="A72" s="288"/>
      <c r="B72" s="140" t="s">
        <v>268</v>
      </c>
      <c r="C72" s="140"/>
      <c r="D72" s="140">
        <v>170942</v>
      </c>
      <c r="E72" s="144"/>
      <c r="F72" s="140"/>
      <c r="G72" s="144"/>
      <c r="H72" s="144">
        <v>10126</v>
      </c>
      <c r="I72" s="144"/>
    </row>
    <row r="73" spans="1:9" ht="15.75">
      <c r="A73" s="288"/>
      <c r="B73" s="140" t="s">
        <v>203</v>
      </c>
      <c r="C73" s="145"/>
      <c r="D73" s="140">
        <v>177405</v>
      </c>
      <c r="E73" s="144"/>
      <c r="F73" s="140"/>
      <c r="G73" s="144"/>
      <c r="H73" s="144">
        <v>19437</v>
      </c>
      <c r="I73" s="144"/>
    </row>
    <row r="74" spans="1:9" ht="15.75">
      <c r="A74" s="288"/>
      <c r="B74" s="140" t="s">
        <v>269</v>
      </c>
      <c r="C74" s="145"/>
      <c r="D74" s="140">
        <v>62410</v>
      </c>
      <c r="E74" s="144"/>
      <c r="F74" s="140"/>
      <c r="G74" s="144"/>
      <c r="H74" s="144">
        <v>3057</v>
      </c>
      <c r="I74" s="290"/>
    </row>
    <row r="75" spans="1:9" ht="15" customHeight="1">
      <c r="A75" s="288"/>
      <c r="B75" s="140" t="s">
        <v>270</v>
      </c>
      <c r="C75" s="140"/>
      <c r="D75" s="140">
        <v>38410</v>
      </c>
      <c r="E75" s="144"/>
      <c r="F75" s="140"/>
      <c r="G75" s="144"/>
      <c r="H75" s="144">
        <v>2487</v>
      </c>
      <c r="I75" s="144"/>
    </row>
    <row r="76" spans="1:9" ht="15" customHeight="1">
      <c r="A76" s="288"/>
      <c r="B76" s="140" t="s">
        <v>316</v>
      </c>
      <c r="C76" s="140"/>
      <c r="D76" s="140">
        <v>2105</v>
      </c>
      <c r="E76" s="144"/>
      <c r="F76" s="140"/>
      <c r="G76" s="144"/>
      <c r="H76" s="144">
        <v>20928</v>
      </c>
      <c r="I76" s="144"/>
    </row>
    <row r="77" spans="1:9" ht="15.75">
      <c r="A77" s="288"/>
      <c r="B77" s="140" t="s">
        <v>5</v>
      </c>
      <c r="C77" s="140"/>
      <c r="D77" s="140">
        <v>280</v>
      </c>
      <c r="E77" s="144"/>
      <c r="F77" s="140"/>
      <c r="G77" s="144"/>
      <c r="H77" s="144">
        <v>-18</v>
      </c>
      <c r="I77" s="144"/>
    </row>
    <row r="78" spans="1:9" ht="8.25" customHeight="1">
      <c r="A78" s="288"/>
      <c r="B78" s="140"/>
      <c r="C78" s="140"/>
      <c r="D78" s="226"/>
      <c r="E78" s="144"/>
      <c r="F78" s="144"/>
      <c r="G78" s="144"/>
      <c r="H78" s="127"/>
      <c r="I78" s="144"/>
    </row>
    <row r="79" spans="1:9" ht="14.25" customHeight="1">
      <c r="A79" s="288"/>
      <c r="B79" s="140" t="s">
        <v>271</v>
      </c>
      <c r="C79" s="140"/>
      <c r="D79" s="140">
        <f>SUM(D72:D78)</f>
        <v>451552</v>
      </c>
      <c r="E79" s="144"/>
      <c r="F79" s="144"/>
      <c r="G79" s="144"/>
      <c r="H79" s="144">
        <f>SUM(H72:H78)</f>
        <v>56017</v>
      </c>
      <c r="I79" s="144"/>
    </row>
    <row r="80" spans="1:9" ht="6.75" customHeight="1">
      <c r="A80" s="288"/>
      <c r="B80" s="140"/>
      <c r="C80" s="140"/>
      <c r="D80" s="155"/>
      <c r="E80" s="144"/>
      <c r="F80" s="144"/>
      <c r="G80" s="144"/>
      <c r="H80" s="144"/>
      <c r="I80" s="144"/>
    </row>
    <row r="81" spans="1:9" ht="15.75">
      <c r="A81" s="288"/>
      <c r="B81" s="291" t="s">
        <v>204</v>
      </c>
      <c r="C81" s="140"/>
      <c r="D81" s="155"/>
      <c r="E81" s="291"/>
      <c r="F81" s="291"/>
      <c r="G81" s="291"/>
      <c r="H81" s="144">
        <v>-32476</v>
      </c>
      <c r="I81" s="144"/>
    </row>
    <row r="82" spans="1:9" ht="15.75">
      <c r="A82" s="288"/>
      <c r="B82" s="291" t="s">
        <v>106</v>
      </c>
      <c r="C82" s="140"/>
      <c r="D82" s="155"/>
      <c r="E82" s="291"/>
      <c r="F82" s="291"/>
      <c r="G82" s="291"/>
      <c r="H82" s="144"/>
      <c r="I82" s="144"/>
    </row>
    <row r="83" spans="1:9" ht="15.75">
      <c r="A83" s="288"/>
      <c r="B83" s="292" t="s">
        <v>273</v>
      </c>
      <c r="C83" s="140"/>
      <c r="D83" s="155"/>
      <c r="E83" s="292"/>
      <c r="F83" s="292"/>
      <c r="G83" s="292"/>
      <c r="H83" s="144">
        <v>17214</v>
      </c>
      <c r="I83" s="144"/>
    </row>
    <row r="84" spans="1:9" ht="15.75">
      <c r="A84" s="288"/>
      <c r="B84" s="140"/>
      <c r="C84" s="140"/>
      <c r="D84" s="140"/>
      <c r="E84" s="144"/>
      <c r="F84" s="144"/>
      <c r="G84" s="144"/>
      <c r="H84" s="127"/>
      <c r="I84" s="144"/>
    </row>
    <row r="85" spans="1:9" ht="16.5" thickBot="1">
      <c r="A85" s="288"/>
      <c r="B85" s="140"/>
      <c r="C85" s="140"/>
      <c r="D85" s="268">
        <f>SUM(D79:D84)</f>
        <v>451552</v>
      </c>
      <c r="E85" s="140"/>
      <c r="F85" s="140"/>
      <c r="G85" s="140"/>
      <c r="H85" s="268">
        <f>SUM(H79:H84)</f>
        <v>40755</v>
      </c>
      <c r="I85" s="179"/>
    </row>
    <row r="86" spans="1:9" ht="16.5" thickTop="1">
      <c r="A86" s="288"/>
      <c r="B86" s="140"/>
      <c r="C86" s="140"/>
      <c r="D86" s="140"/>
      <c r="E86" s="144"/>
      <c r="F86" s="144"/>
      <c r="G86" s="144"/>
      <c r="H86" s="144"/>
      <c r="I86" s="144"/>
    </row>
    <row r="87" spans="1:9" ht="15.75">
      <c r="A87" s="288"/>
      <c r="B87" s="140"/>
      <c r="C87" s="140"/>
      <c r="D87" s="140"/>
      <c r="E87" s="146"/>
      <c r="F87" s="146"/>
      <c r="G87" s="146"/>
      <c r="H87" s="146"/>
      <c r="I87" s="146"/>
    </row>
    <row r="88" spans="1:9" ht="15.75">
      <c r="A88" s="288"/>
      <c r="E88" s="146"/>
      <c r="F88" s="146"/>
      <c r="G88" s="146"/>
      <c r="H88" s="146"/>
      <c r="I88" s="146"/>
    </row>
    <row r="89" spans="1:9" ht="15.75">
      <c r="A89" s="288"/>
      <c r="E89" s="146"/>
      <c r="F89" s="146"/>
      <c r="G89" s="146"/>
      <c r="H89" s="146"/>
      <c r="I89" s="146"/>
    </row>
    <row r="90" spans="1:2" ht="15.75">
      <c r="A90" s="287" t="s">
        <v>217</v>
      </c>
      <c r="B90" s="121" t="s">
        <v>78</v>
      </c>
    </row>
    <row r="91" ht="15.75">
      <c r="A91" s="288"/>
    </row>
    <row r="92" ht="15.75">
      <c r="A92" s="288"/>
    </row>
    <row r="93" ht="15.75">
      <c r="A93" s="288"/>
    </row>
    <row r="94" ht="15.75">
      <c r="A94" s="288"/>
    </row>
    <row r="95" ht="15.75">
      <c r="A95" s="288"/>
    </row>
    <row r="96" spans="1:2" ht="15.75">
      <c r="A96" s="287" t="s">
        <v>219</v>
      </c>
      <c r="B96" s="121" t="s">
        <v>205</v>
      </c>
    </row>
    <row r="97" ht="15.75">
      <c r="A97" s="288"/>
    </row>
    <row r="98" ht="15.75">
      <c r="A98" s="288"/>
    </row>
    <row r="99" ht="15.75">
      <c r="A99" s="288"/>
    </row>
    <row r="100" ht="15.75">
      <c r="A100" s="288"/>
    </row>
    <row r="101" ht="15.75">
      <c r="A101" s="288"/>
    </row>
    <row r="102" spans="1:2" ht="15.75">
      <c r="A102" s="287" t="s">
        <v>220</v>
      </c>
      <c r="B102" s="121" t="s">
        <v>79</v>
      </c>
    </row>
    <row r="103" ht="15.75">
      <c r="A103" s="288"/>
    </row>
    <row r="104" ht="15.75">
      <c r="A104" s="288"/>
    </row>
    <row r="105" ht="15.75">
      <c r="A105" s="288"/>
    </row>
    <row r="106" ht="15.75">
      <c r="A106" s="288"/>
    </row>
    <row r="107" ht="15.75">
      <c r="A107" s="288"/>
    </row>
    <row r="108" spans="1:4" ht="15.75">
      <c r="A108" s="287" t="s">
        <v>221</v>
      </c>
      <c r="B108" s="121" t="s">
        <v>80</v>
      </c>
      <c r="D108" s="122"/>
    </row>
    <row r="109" ht="15.75">
      <c r="A109" s="288"/>
    </row>
    <row r="110" ht="15.75">
      <c r="A110" s="288"/>
    </row>
    <row r="111" ht="15.75">
      <c r="A111" s="288"/>
    </row>
    <row r="112" ht="15.75">
      <c r="A112" s="288"/>
    </row>
    <row r="113" ht="15.75">
      <c r="A113" s="288"/>
    </row>
    <row r="114" ht="15.75">
      <c r="A114" s="288"/>
    </row>
    <row r="115" ht="15.75">
      <c r="A115" s="288"/>
    </row>
    <row r="116" spans="1:5" ht="15.75">
      <c r="A116" s="287" t="s">
        <v>222</v>
      </c>
      <c r="B116" s="121" t="s">
        <v>206</v>
      </c>
      <c r="E116" s="122"/>
    </row>
    <row r="117" ht="15.75">
      <c r="A117" s="288"/>
    </row>
    <row r="118" spans="1:2" ht="15.75">
      <c r="A118" s="288"/>
      <c r="B118" s="107" t="s">
        <v>12</v>
      </c>
    </row>
    <row r="119" ht="15.75">
      <c r="A119" s="288"/>
    </row>
    <row r="120" spans="1:8" ht="15.75">
      <c r="A120" s="288"/>
      <c r="F120" s="114"/>
      <c r="G120" s="272"/>
      <c r="H120" s="114" t="s">
        <v>207</v>
      </c>
    </row>
    <row r="121" spans="1:8" ht="15.75">
      <c r="A121" s="288"/>
      <c r="F121" s="114"/>
      <c r="G121" s="143"/>
      <c r="H121" s="114" t="s">
        <v>2</v>
      </c>
    </row>
    <row r="122" spans="1:7" ht="15.75">
      <c r="A122" s="288"/>
      <c r="G122" s="140"/>
    </row>
    <row r="123" spans="1:8" ht="15.75">
      <c r="A123" s="288"/>
      <c r="C123" s="107" t="s">
        <v>208</v>
      </c>
      <c r="G123" s="140"/>
      <c r="H123" s="107">
        <v>12505</v>
      </c>
    </row>
    <row r="124" spans="1:8" ht="15.75">
      <c r="A124" s="288"/>
      <c r="C124" s="107" t="s">
        <v>209</v>
      </c>
      <c r="G124" s="140"/>
      <c r="H124" s="107">
        <v>43</v>
      </c>
    </row>
    <row r="125" spans="1:7" ht="6.75" customHeight="1">
      <c r="A125" s="288"/>
      <c r="G125" s="140"/>
    </row>
    <row r="126" spans="1:8" ht="16.5" thickBot="1">
      <c r="A126" s="288"/>
      <c r="F126" s="140"/>
      <c r="G126" s="140"/>
      <c r="H126" s="268">
        <f>+H124+H123</f>
        <v>12548</v>
      </c>
    </row>
    <row r="127" ht="16.5" thickTop="1">
      <c r="A127" s="288"/>
    </row>
    <row r="128" ht="15.75">
      <c r="A128" s="288"/>
    </row>
    <row r="129" spans="1:2" ht="15.75">
      <c r="A129" s="288"/>
      <c r="B129" s="107" t="s">
        <v>13</v>
      </c>
    </row>
    <row r="130" ht="15.75">
      <c r="A130" s="288"/>
    </row>
    <row r="131" ht="15.75">
      <c r="A131" s="288"/>
    </row>
    <row r="132" ht="15.75">
      <c r="A132" s="288"/>
    </row>
    <row r="133" ht="15.75">
      <c r="A133" s="288"/>
    </row>
    <row r="134" ht="15.75">
      <c r="A134" s="288"/>
    </row>
    <row r="135" ht="15.75">
      <c r="A135" s="288"/>
    </row>
    <row r="136" ht="15.75">
      <c r="A136" s="288"/>
    </row>
    <row r="137" ht="15.75">
      <c r="A137" s="288"/>
    </row>
    <row r="138" ht="15.75">
      <c r="A138" s="288"/>
    </row>
    <row r="139" ht="15.75">
      <c r="A139" s="288"/>
    </row>
    <row r="140" ht="15.75">
      <c r="A140" s="288"/>
    </row>
    <row r="141" ht="15.75">
      <c r="A141" s="288"/>
    </row>
    <row r="142" ht="15.75">
      <c r="A142" s="288"/>
    </row>
    <row r="143" ht="15.75">
      <c r="A143" s="288"/>
    </row>
    <row r="144" ht="15.75">
      <c r="A144" s="288"/>
    </row>
    <row r="145" ht="15.75">
      <c r="A145" s="288"/>
    </row>
    <row r="146" ht="15.75">
      <c r="A146" s="288"/>
    </row>
    <row r="147" ht="15.75">
      <c r="A147" s="288"/>
    </row>
    <row r="148" ht="15.75">
      <c r="A148" s="288"/>
    </row>
    <row r="149" ht="15.75">
      <c r="A149" s="288"/>
    </row>
    <row r="150" ht="15.75">
      <c r="A150" s="288"/>
    </row>
    <row r="151" ht="15.75">
      <c r="A151" s="288"/>
    </row>
    <row r="152" ht="15.75">
      <c r="A152" s="288"/>
    </row>
    <row r="153" ht="15.75">
      <c r="A153" s="288"/>
    </row>
    <row r="154" ht="15.75">
      <c r="A154" s="288"/>
    </row>
    <row r="155" ht="15.75">
      <c r="A155" s="288"/>
    </row>
    <row r="156" ht="15.75">
      <c r="A156" s="288"/>
    </row>
    <row r="157" ht="15.75">
      <c r="A157" s="288"/>
    </row>
    <row r="158" ht="15.75">
      <c r="A158" s="288"/>
    </row>
    <row r="159" ht="15.75">
      <c r="A159" s="288"/>
    </row>
    <row r="160" ht="15.75">
      <c r="A160" s="288"/>
    </row>
    <row r="161" ht="15.75">
      <c r="A161" s="288"/>
    </row>
  </sheetData>
  <mergeCells count="1">
    <mergeCell ref="G68:H68"/>
  </mergeCells>
  <printOptions/>
  <pageMargins left="0.75" right="0.24" top="0.4" bottom="0.3" header="0.43" footer="0.27"/>
  <pageSetup firstPageNumber="7" useFirstPageNumber="1" horizontalDpi="600" verticalDpi="600" orientation="portrait" paperSize="9" scale="90" r:id="rId2"/>
  <headerFooter alignWithMargins="0">
    <oddHeader>&amp;R&amp;"Arial,Bold"
</oddHeader>
    <oddFooter>&amp;C&amp;"Times New Roman,Regular"&amp;12&amp;P</oddFooter>
  </headerFooter>
  <rowBreaks count="2" manualBreakCount="2">
    <brk id="56" max="8" man="1"/>
    <brk id="106" max="13" man="1"/>
  </rowBreaks>
  <drawing r:id="rId1"/>
</worksheet>
</file>

<file path=xl/worksheets/sheet6.xml><?xml version="1.0" encoding="utf-8"?>
<worksheet xmlns="http://schemas.openxmlformats.org/spreadsheetml/2006/main" xmlns:r="http://schemas.openxmlformats.org/officeDocument/2006/relationships">
  <dimension ref="A1:K310"/>
  <sheetViews>
    <sheetView showGridLines="0" tabSelected="1" view="pageBreakPreview" zoomScaleNormal="75" zoomScaleSheetLayoutView="100" workbookViewId="0" topLeftCell="C8">
      <selection activeCell="D24" sqref="D24"/>
    </sheetView>
  </sheetViews>
  <sheetFormatPr defaultColWidth="9.140625" defaultRowHeight="12.75"/>
  <cols>
    <col min="1" max="1" width="4.8515625" style="107" customWidth="1"/>
    <col min="2" max="2" width="3.421875" style="107" customWidth="1"/>
    <col min="3" max="3" width="32.140625" style="107" customWidth="1"/>
    <col min="4" max="4" width="11.57421875" style="107" customWidth="1"/>
    <col min="5" max="5" width="14.28125" style="107" customWidth="1"/>
    <col min="6" max="6" width="1.421875" style="107" customWidth="1"/>
    <col min="7" max="7" width="11.421875" style="107" customWidth="1"/>
    <col min="8" max="8" width="0.9921875" style="107" customWidth="1"/>
    <col min="9" max="9" width="11.8515625" style="107" customWidth="1"/>
    <col min="10" max="10" width="12.00390625" style="107" customWidth="1"/>
    <col min="11" max="11" width="1.421875" style="107" hidden="1" customWidth="1"/>
    <col min="12" max="16384" width="9.140625" style="107" customWidth="1"/>
  </cols>
  <sheetData>
    <row r="1" ht="15.75">
      <c r="A1" s="121" t="s">
        <v>309</v>
      </c>
    </row>
    <row r="2" spans="1:11" ht="15.75">
      <c r="A2" s="265" t="s">
        <v>200</v>
      </c>
      <c r="B2" s="226"/>
      <c r="C2" s="226"/>
      <c r="D2" s="226"/>
      <c r="E2" s="226"/>
      <c r="F2" s="226"/>
      <c r="G2" s="226"/>
      <c r="H2" s="226"/>
      <c r="I2" s="226"/>
      <c r="J2" s="226"/>
      <c r="K2" s="226"/>
    </row>
    <row r="3" ht="9" customHeight="1">
      <c r="B3" s="121"/>
    </row>
    <row r="4" spans="1:2" ht="15.75">
      <c r="A4" s="121" t="s">
        <v>266</v>
      </c>
      <c r="B4" s="121"/>
    </row>
    <row r="5" spans="1:2" ht="11.25" customHeight="1">
      <c r="A5" s="121"/>
      <c r="B5" s="121"/>
    </row>
    <row r="6" spans="1:2" ht="15.75">
      <c r="A6" s="229" t="s">
        <v>296</v>
      </c>
      <c r="B6" s="121"/>
    </row>
    <row r="7" spans="1:2" ht="15.75">
      <c r="A7" s="229" t="s">
        <v>297</v>
      </c>
      <c r="B7" s="121"/>
    </row>
    <row r="8" ht="15.75">
      <c r="B8" s="121"/>
    </row>
    <row r="9" spans="1:2" ht="15.75">
      <c r="A9" s="293" t="s">
        <v>81</v>
      </c>
      <c r="B9" s="121" t="s">
        <v>223</v>
      </c>
    </row>
    <row r="10" ht="15.75">
      <c r="A10" s="121"/>
    </row>
    <row r="11" ht="15.75">
      <c r="A11" s="121"/>
    </row>
    <row r="12" ht="15.75">
      <c r="A12" s="121"/>
    </row>
    <row r="13" ht="15.75">
      <c r="A13" s="121"/>
    </row>
    <row r="14" ht="15.75">
      <c r="A14" s="121"/>
    </row>
    <row r="15" ht="10.5" customHeight="1">
      <c r="A15" s="121"/>
    </row>
    <row r="16" spans="1:2" ht="15.75">
      <c r="A16" s="293" t="s">
        <v>82</v>
      </c>
      <c r="B16" s="121" t="s">
        <v>321</v>
      </c>
    </row>
    <row r="17" ht="15.75">
      <c r="A17" s="121"/>
    </row>
    <row r="18" ht="15.75">
      <c r="A18" s="121"/>
    </row>
    <row r="19" ht="15.75">
      <c r="A19" s="121"/>
    </row>
    <row r="20" ht="15.75">
      <c r="A20" s="121"/>
    </row>
    <row r="21" ht="15.75">
      <c r="A21" s="121"/>
    </row>
    <row r="22" ht="15.75">
      <c r="A22" s="121"/>
    </row>
    <row r="23" ht="9.75" customHeight="1">
      <c r="A23" s="121"/>
    </row>
    <row r="24" spans="1:2" ht="15.75">
      <c r="A24" s="121" t="s">
        <v>83</v>
      </c>
      <c r="B24" s="121" t="s">
        <v>322</v>
      </c>
    </row>
    <row r="25" ht="15.75">
      <c r="A25" s="121"/>
    </row>
    <row r="26" ht="15.75">
      <c r="A26" s="121"/>
    </row>
    <row r="27" ht="15.75">
      <c r="A27" s="121"/>
    </row>
    <row r="28" ht="15.75">
      <c r="A28" s="121"/>
    </row>
    <row r="29" ht="15.75">
      <c r="A29" s="121"/>
    </row>
    <row r="30" ht="15.75">
      <c r="A30" s="121"/>
    </row>
    <row r="31" ht="15.75">
      <c r="A31" s="121"/>
    </row>
    <row r="32" spans="1:2" ht="15.75">
      <c r="A32" s="121" t="s">
        <v>84</v>
      </c>
      <c r="B32" s="121" t="s">
        <v>224</v>
      </c>
    </row>
    <row r="33" ht="15.75">
      <c r="A33" s="121"/>
    </row>
    <row r="34" ht="15.75">
      <c r="A34" s="121"/>
    </row>
    <row r="35" ht="15.75">
      <c r="A35" s="121"/>
    </row>
    <row r="36" ht="15.75">
      <c r="A36" s="121"/>
    </row>
    <row r="37" spans="1:2" ht="15.75">
      <c r="A37" s="121" t="s">
        <v>85</v>
      </c>
      <c r="B37" s="121" t="s">
        <v>109</v>
      </c>
    </row>
    <row r="38" spans="1:5" ht="11.25" customHeight="1">
      <c r="A38" s="121"/>
      <c r="D38" s="300"/>
      <c r="E38" s="300"/>
    </row>
    <row r="39" spans="1:9" ht="15.75">
      <c r="A39" s="121"/>
      <c r="C39" s="229"/>
      <c r="D39" s="300" t="s">
        <v>225</v>
      </c>
      <c r="E39" s="300"/>
      <c r="F39" s="229"/>
      <c r="G39" s="229" t="s">
        <v>298</v>
      </c>
      <c r="H39" s="229"/>
      <c r="I39" s="229"/>
    </row>
    <row r="40" spans="1:9" ht="15.75">
      <c r="A40" s="121"/>
      <c r="C40" s="266"/>
      <c r="D40" s="267" t="s">
        <v>101</v>
      </c>
      <c r="E40" s="267" t="s">
        <v>102</v>
      </c>
      <c r="F40" s="108"/>
      <c r="G40" s="267" t="s">
        <v>101</v>
      </c>
      <c r="H40" s="108"/>
      <c r="I40" s="267" t="s">
        <v>102</v>
      </c>
    </row>
    <row r="41" ht="8.25" customHeight="1">
      <c r="A41" s="121"/>
    </row>
    <row r="42" spans="1:2" ht="15.75">
      <c r="A42" s="121"/>
      <c r="B42" s="107" t="s">
        <v>299</v>
      </c>
    </row>
    <row r="43" spans="1:9" ht="15.75">
      <c r="A43" s="121"/>
      <c r="B43" s="162" t="s">
        <v>301</v>
      </c>
      <c r="D43" s="165">
        <v>69</v>
      </c>
      <c r="E43" s="165">
        <v>224</v>
      </c>
      <c r="F43" s="165"/>
      <c r="G43" s="165">
        <v>102</v>
      </c>
      <c r="H43" s="165"/>
      <c r="I43" s="165">
        <v>261</v>
      </c>
    </row>
    <row r="44" spans="1:9" ht="15.75">
      <c r="A44" s="121"/>
      <c r="B44" s="162" t="s">
        <v>302</v>
      </c>
      <c r="D44" s="165">
        <v>-3713</v>
      </c>
      <c r="E44" s="165">
        <v>-4364</v>
      </c>
      <c r="F44" s="165"/>
      <c r="G44" s="165">
        <v>549</v>
      </c>
      <c r="H44" s="165"/>
      <c r="I44" s="165">
        <v>-5919</v>
      </c>
    </row>
    <row r="45" spans="1:9" ht="8.25" customHeight="1">
      <c r="A45" s="121"/>
      <c r="C45" s="140"/>
      <c r="D45" s="243"/>
      <c r="E45" s="243"/>
      <c r="F45" s="165"/>
      <c r="G45" s="243"/>
      <c r="H45" s="243"/>
      <c r="I45" s="179"/>
    </row>
    <row r="46" spans="1:9" ht="15.75">
      <c r="A46" s="121"/>
      <c r="D46" s="276">
        <f>+D44+D43</f>
        <v>-3644</v>
      </c>
      <c r="E46" s="276">
        <f>+E44+E43</f>
        <v>-4140</v>
      </c>
      <c r="F46" s="165"/>
      <c r="G46" s="276">
        <f>+G44+G43</f>
        <v>651</v>
      </c>
      <c r="H46" s="276"/>
      <c r="I46" s="276">
        <f>+I44+I43</f>
        <v>-5658</v>
      </c>
    </row>
    <row r="47" spans="1:9" ht="15.75">
      <c r="A47" s="121"/>
      <c r="B47" s="107" t="s">
        <v>300</v>
      </c>
      <c r="D47" s="165"/>
      <c r="E47" s="165"/>
      <c r="F47" s="165"/>
      <c r="G47" s="165"/>
      <c r="H47" s="165"/>
      <c r="I47" s="165"/>
    </row>
    <row r="48" spans="1:9" ht="15.75">
      <c r="A48" s="121"/>
      <c r="B48" s="162" t="s">
        <v>301</v>
      </c>
      <c r="D48" s="165">
        <v>-1315</v>
      </c>
      <c r="E48" s="160">
        <v>0</v>
      </c>
      <c r="F48" s="160"/>
      <c r="G48" s="160">
        <v>-1315</v>
      </c>
      <c r="H48" s="160"/>
      <c r="I48" s="160">
        <v>0</v>
      </c>
    </row>
    <row r="49" spans="1:9" ht="15.75">
      <c r="A49" s="121"/>
      <c r="B49" s="162" t="s">
        <v>302</v>
      </c>
      <c r="D49" s="165">
        <v>737</v>
      </c>
      <c r="E49" s="165">
        <v>2657</v>
      </c>
      <c r="F49" s="165"/>
      <c r="G49" s="165">
        <v>1336</v>
      </c>
      <c r="H49" s="165"/>
      <c r="I49" s="165">
        <v>3771</v>
      </c>
    </row>
    <row r="50" spans="1:9" ht="6" customHeight="1">
      <c r="A50" s="121"/>
      <c r="D50" s="243"/>
      <c r="E50" s="243"/>
      <c r="F50" s="165"/>
      <c r="G50" s="243"/>
      <c r="H50" s="243"/>
      <c r="I50" s="179"/>
    </row>
    <row r="51" spans="1:9" ht="15.75">
      <c r="A51" s="121"/>
      <c r="D51" s="276">
        <f>+D49+D48</f>
        <v>-578</v>
      </c>
      <c r="E51" s="276">
        <f>+E49+E48</f>
        <v>2657</v>
      </c>
      <c r="F51" s="165"/>
      <c r="G51" s="276">
        <f>+G49+G48</f>
        <v>21</v>
      </c>
      <c r="H51" s="276"/>
      <c r="I51" s="276">
        <f>+I49+I48</f>
        <v>3771</v>
      </c>
    </row>
    <row r="52" spans="1:9" ht="15.75">
      <c r="A52" s="121"/>
      <c r="D52" s="165"/>
      <c r="E52" s="165"/>
      <c r="F52" s="165"/>
      <c r="G52" s="165"/>
      <c r="H52" s="165"/>
      <c r="I52" s="165"/>
    </row>
    <row r="53" spans="1:9" ht="15.75">
      <c r="A53" s="121"/>
      <c r="B53" s="107" t="s">
        <v>251</v>
      </c>
      <c r="D53" s="165"/>
      <c r="E53" s="165"/>
      <c r="F53" s="165"/>
      <c r="G53" s="165"/>
      <c r="H53" s="165"/>
      <c r="I53" s="165"/>
    </row>
    <row r="54" spans="1:9" ht="15.75">
      <c r="A54" s="121"/>
      <c r="B54" s="107" t="s">
        <v>252</v>
      </c>
      <c r="D54" s="165">
        <v>1</v>
      </c>
      <c r="E54" s="165">
        <v>-62</v>
      </c>
      <c r="F54" s="165"/>
      <c r="G54" s="165">
        <v>1</v>
      </c>
      <c r="H54" s="165"/>
      <c r="I54" s="165">
        <v>-62</v>
      </c>
    </row>
    <row r="55" spans="1:9" ht="7.5" customHeight="1">
      <c r="A55" s="121"/>
      <c r="C55" s="140"/>
      <c r="D55" s="243"/>
      <c r="E55" s="165"/>
      <c r="F55" s="165"/>
      <c r="G55" s="243"/>
      <c r="H55" s="243"/>
      <c r="I55" s="179"/>
    </row>
    <row r="56" spans="1:9" ht="16.5" thickBot="1">
      <c r="A56" s="121"/>
      <c r="C56" s="140"/>
      <c r="D56" s="275">
        <f>+D54+D51+D46</f>
        <v>-4221</v>
      </c>
      <c r="E56" s="275">
        <f>+E54+E51+E46</f>
        <v>-1545</v>
      </c>
      <c r="F56" s="165"/>
      <c r="G56" s="275">
        <f>+G54+G51+G46</f>
        <v>673</v>
      </c>
      <c r="H56" s="275"/>
      <c r="I56" s="275">
        <f>+I54+I51+I46</f>
        <v>-1949</v>
      </c>
    </row>
    <row r="57" ht="16.5" thickTop="1">
      <c r="A57" s="121"/>
    </row>
    <row r="58" ht="15.75">
      <c r="A58" s="121"/>
    </row>
    <row r="59" ht="15.75">
      <c r="A59" s="121"/>
    </row>
    <row r="60" ht="15.75">
      <c r="A60" s="121"/>
    </row>
    <row r="61" ht="15.75">
      <c r="A61" s="121"/>
    </row>
    <row r="62" ht="15.75">
      <c r="A62" s="121"/>
    </row>
    <row r="63" spans="1:2" ht="15.75">
      <c r="A63" s="121" t="s">
        <v>86</v>
      </c>
      <c r="B63" s="121" t="s">
        <v>303</v>
      </c>
    </row>
    <row r="64" ht="15.75">
      <c r="A64" s="121"/>
    </row>
    <row r="65" ht="15.75">
      <c r="A65" s="121"/>
    </row>
    <row r="66" ht="15.75">
      <c r="A66" s="121"/>
    </row>
    <row r="67" ht="15.75">
      <c r="A67" s="121"/>
    </row>
    <row r="68" ht="15.75">
      <c r="A68" s="121"/>
    </row>
    <row r="69" spans="1:2" ht="15.75">
      <c r="A69" s="121" t="s">
        <v>87</v>
      </c>
      <c r="B69" s="121" t="s">
        <v>226</v>
      </c>
    </row>
    <row r="70" ht="15.75">
      <c r="A70" s="121"/>
    </row>
    <row r="71" spans="1:3" ht="15.75">
      <c r="A71" s="121"/>
      <c r="B71" s="107" t="s">
        <v>12</v>
      </c>
      <c r="C71" s="107" t="s">
        <v>227</v>
      </c>
    </row>
    <row r="72" ht="15.75">
      <c r="A72" s="121"/>
    </row>
    <row r="73" spans="1:9" ht="15.75">
      <c r="A73" s="121"/>
      <c r="D73" s="132"/>
      <c r="E73" s="108" t="s">
        <v>290</v>
      </c>
      <c r="F73" s="121"/>
      <c r="G73" s="296"/>
      <c r="H73" s="229"/>
      <c r="I73" s="108" t="s">
        <v>253</v>
      </c>
    </row>
    <row r="74" spans="1:9" ht="15.75">
      <c r="A74" s="121"/>
      <c r="D74" s="229"/>
      <c r="E74" s="108" t="s">
        <v>70</v>
      </c>
      <c r="F74" s="229"/>
      <c r="G74" s="296"/>
      <c r="H74" s="229"/>
      <c r="I74" s="108" t="s">
        <v>254</v>
      </c>
    </row>
    <row r="75" spans="1:9" ht="15.75">
      <c r="A75" s="121"/>
      <c r="D75" s="294"/>
      <c r="E75" s="267" t="s">
        <v>101</v>
      </c>
      <c r="F75" s="229"/>
      <c r="G75" s="297"/>
      <c r="H75" s="294"/>
      <c r="I75" s="267" t="s">
        <v>101</v>
      </c>
    </row>
    <row r="76" spans="1:9" ht="15.75">
      <c r="A76" s="121"/>
      <c r="D76" s="229"/>
      <c r="E76" s="108" t="s">
        <v>2</v>
      </c>
      <c r="F76" s="229"/>
      <c r="G76" s="296"/>
      <c r="H76" s="229"/>
      <c r="I76" s="108" t="s">
        <v>2</v>
      </c>
    </row>
    <row r="77" spans="1:7" ht="9.75" customHeight="1">
      <c r="A77" s="121"/>
      <c r="G77" s="140"/>
    </row>
    <row r="78" spans="1:9" ht="16.5" thickBot="1">
      <c r="A78" s="121"/>
      <c r="C78" s="107" t="s">
        <v>228</v>
      </c>
      <c r="D78" s="272"/>
      <c r="E78" s="295">
        <v>5279</v>
      </c>
      <c r="F78" s="272"/>
      <c r="G78" s="185"/>
      <c r="H78" s="295"/>
      <c r="I78" s="295">
        <v>10945</v>
      </c>
    </row>
    <row r="79" spans="1:7" ht="11.25" customHeight="1" thickTop="1">
      <c r="A79" s="121"/>
      <c r="G79" s="140"/>
    </row>
    <row r="80" spans="1:9" ht="16.5" thickBot="1">
      <c r="A80" s="121"/>
      <c r="C80" s="107" t="s">
        <v>304</v>
      </c>
      <c r="D80" s="272"/>
      <c r="E80" s="295">
        <v>10971</v>
      </c>
      <c r="F80" s="272"/>
      <c r="G80" s="185"/>
      <c r="H80" s="295"/>
      <c r="I80" s="295">
        <v>26267</v>
      </c>
    </row>
    <row r="81" spans="1:7" ht="11.25" customHeight="1" thickTop="1">
      <c r="A81" s="121"/>
      <c r="E81" s="140"/>
      <c r="G81" s="140"/>
    </row>
    <row r="82" spans="1:9" ht="16.5" thickBot="1">
      <c r="A82" s="121"/>
      <c r="C82" s="107" t="s">
        <v>229</v>
      </c>
      <c r="D82" s="272"/>
      <c r="E82" s="295">
        <v>2130</v>
      </c>
      <c r="F82" s="272"/>
      <c r="G82" s="185"/>
      <c r="H82" s="295"/>
      <c r="I82" s="295">
        <v>4265</v>
      </c>
    </row>
    <row r="83" spans="1:7" ht="11.25" customHeight="1" thickTop="1">
      <c r="A83" s="121"/>
      <c r="D83" s="272"/>
      <c r="E83" s="272"/>
      <c r="F83" s="272"/>
      <c r="G83" s="272"/>
    </row>
    <row r="84" ht="15.75">
      <c r="A84" s="121"/>
    </row>
    <row r="85" spans="1:2" ht="15.75">
      <c r="A85" s="121"/>
      <c r="B85" s="107" t="s">
        <v>13</v>
      </c>
    </row>
    <row r="86" ht="15.75">
      <c r="A86" s="121"/>
    </row>
    <row r="87" ht="10.5" customHeight="1">
      <c r="A87" s="121"/>
    </row>
    <row r="88" spans="1:9" ht="15.75">
      <c r="A88" s="121"/>
      <c r="E88" s="108" t="s">
        <v>2</v>
      </c>
      <c r="F88" s="114"/>
      <c r="G88" s="272"/>
      <c r="H88" s="272"/>
      <c r="I88" s="272"/>
    </row>
    <row r="89" spans="1:9" ht="10.5" customHeight="1">
      <c r="A89" s="121"/>
      <c r="E89" s="114"/>
      <c r="F89" s="114"/>
      <c r="G89" s="109"/>
      <c r="H89" s="109"/>
      <c r="I89" s="109"/>
    </row>
    <row r="90" spans="1:9" ht="16.5" thickBot="1">
      <c r="A90" s="121"/>
      <c r="C90" s="107" t="s">
        <v>230</v>
      </c>
      <c r="E90" s="295">
        <v>40994</v>
      </c>
      <c r="G90" s="272"/>
      <c r="H90" s="272"/>
      <c r="I90" s="272"/>
    </row>
    <row r="91" ht="16.5" thickTop="1">
      <c r="A91" s="121"/>
    </row>
    <row r="92" spans="1:9" ht="16.5" thickBot="1">
      <c r="A92" s="121"/>
      <c r="C92" s="107" t="s">
        <v>231</v>
      </c>
      <c r="E92" s="295">
        <v>41788</v>
      </c>
      <c r="G92" s="272"/>
      <c r="H92" s="272"/>
      <c r="I92" s="272"/>
    </row>
    <row r="93" ht="16.5" thickTop="1">
      <c r="A93" s="121"/>
    </row>
    <row r="94" ht="15.75">
      <c r="A94" s="121"/>
    </row>
    <row r="95" ht="15.75">
      <c r="A95" s="121"/>
    </row>
    <row r="96" spans="1:2" ht="15.75">
      <c r="A96" s="121" t="s">
        <v>88</v>
      </c>
      <c r="B96" s="121" t="s">
        <v>232</v>
      </c>
    </row>
    <row r="97" ht="15.75">
      <c r="A97" s="121"/>
    </row>
    <row r="98" spans="1:2" ht="15.75">
      <c r="A98" s="121"/>
      <c r="B98" s="107" t="s">
        <v>12</v>
      </c>
    </row>
    <row r="99" ht="15.75">
      <c r="A99" s="121"/>
    </row>
    <row r="100" ht="15.75">
      <c r="A100" s="121"/>
    </row>
    <row r="101" ht="15.75">
      <c r="A101" s="121"/>
    </row>
    <row r="102" ht="15.75">
      <c r="A102" s="121"/>
    </row>
    <row r="103" ht="15.75">
      <c r="A103" s="121"/>
    </row>
    <row r="104" ht="15.75">
      <c r="A104" s="121"/>
    </row>
    <row r="105" ht="15.75">
      <c r="A105" s="121"/>
    </row>
    <row r="106" ht="15.75">
      <c r="A106" s="121"/>
    </row>
    <row r="107" ht="15.75">
      <c r="A107" s="121"/>
    </row>
    <row r="108" ht="15.75">
      <c r="A108" s="121"/>
    </row>
    <row r="109" ht="15.75">
      <c r="A109" s="121"/>
    </row>
    <row r="110" spans="1:2" ht="15.75">
      <c r="A110" s="121"/>
      <c r="B110" s="107" t="s">
        <v>13</v>
      </c>
    </row>
    <row r="111" ht="15.75">
      <c r="A111" s="121"/>
    </row>
    <row r="112" ht="15.75">
      <c r="A112" s="121"/>
    </row>
    <row r="113" ht="15.75">
      <c r="A113" s="121"/>
    </row>
    <row r="114" ht="15.75">
      <c r="A114" s="121"/>
    </row>
    <row r="115" ht="15.75">
      <c r="A115" s="121"/>
    </row>
    <row r="116" ht="15.75">
      <c r="A116" s="121"/>
    </row>
    <row r="117" ht="15.75">
      <c r="A117" s="121"/>
    </row>
    <row r="118" ht="15.75">
      <c r="A118" s="121"/>
    </row>
    <row r="119" ht="15.75">
      <c r="A119" s="121"/>
    </row>
    <row r="120" ht="15.75">
      <c r="A120" s="121"/>
    </row>
    <row r="121" ht="15.75">
      <c r="A121" s="121"/>
    </row>
    <row r="122" ht="15.75">
      <c r="A122" s="121"/>
    </row>
    <row r="123" ht="15.75">
      <c r="A123" s="121"/>
    </row>
    <row r="124" ht="15.75">
      <c r="A124" s="121"/>
    </row>
    <row r="125" ht="15.75">
      <c r="A125" s="121"/>
    </row>
    <row r="126" ht="15.75">
      <c r="A126" s="121"/>
    </row>
    <row r="127" spans="1:2" ht="15.75">
      <c r="A127" s="121"/>
      <c r="B127" s="162" t="s">
        <v>275</v>
      </c>
    </row>
    <row r="128" ht="15.75">
      <c r="A128" s="121"/>
    </row>
    <row r="129" ht="15.75">
      <c r="A129" s="121"/>
    </row>
    <row r="130" ht="15.75">
      <c r="A130" s="121"/>
    </row>
    <row r="131" ht="15.75">
      <c r="A131" s="121"/>
    </row>
    <row r="132" ht="15.75">
      <c r="A132" s="121"/>
    </row>
    <row r="133" ht="15.75">
      <c r="A133" s="121"/>
    </row>
    <row r="134" ht="15.75">
      <c r="A134" s="121"/>
    </row>
    <row r="135" ht="15.75">
      <c r="A135" s="121"/>
    </row>
    <row r="136" ht="15.75">
      <c r="A136" s="121"/>
    </row>
    <row r="137" ht="15.75">
      <c r="A137" s="121"/>
    </row>
    <row r="138" ht="15.75">
      <c r="A138" s="121"/>
    </row>
    <row r="139" ht="15.75">
      <c r="A139" s="121"/>
    </row>
    <row r="140" ht="15.75">
      <c r="A140" s="121"/>
    </row>
    <row r="141" ht="15.75">
      <c r="A141" s="121"/>
    </row>
    <row r="142" spans="1:3" ht="15.75">
      <c r="A142" s="121"/>
      <c r="B142" s="107" t="s">
        <v>286</v>
      </c>
      <c r="C142" s="107" t="s">
        <v>287</v>
      </c>
    </row>
    <row r="143" spans="1:3" ht="15.75">
      <c r="A143" s="121"/>
      <c r="C143" s="107" t="s">
        <v>288</v>
      </c>
    </row>
    <row r="144" ht="15.75">
      <c r="A144" s="121"/>
    </row>
    <row r="145" ht="15.75">
      <c r="A145" s="121"/>
    </row>
    <row r="146" spans="1:3" ht="15.75">
      <c r="A146" s="121"/>
      <c r="C146" s="288" t="s">
        <v>289</v>
      </c>
    </row>
    <row r="147" ht="15.75">
      <c r="A147" s="121"/>
    </row>
    <row r="148" ht="15.75">
      <c r="A148" s="121"/>
    </row>
    <row r="149" ht="15.75">
      <c r="A149" s="121"/>
    </row>
    <row r="150" ht="15.75">
      <c r="A150" s="121"/>
    </row>
    <row r="151" ht="15.75">
      <c r="A151" s="121"/>
    </row>
    <row r="152" ht="15.75">
      <c r="A152" s="121"/>
    </row>
    <row r="153" ht="15.75">
      <c r="A153" s="121"/>
    </row>
    <row r="154" ht="15.75">
      <c r="A154" s="121"/>
    </row>
    <row r="155" ht="14.25" customHeight="1">
      <c r="A155" s="121"/>
    </row>
    <row r="156" ht="15.75">
      <c r="A156" s="121"/>
    </row>
    <row r="157" spans="1:3" ht="15.75">
      <c r="A157" s="121"/>
      <c r="C157" s="107" t="s">
        <v>315</v>
      </c>
    </row>
    <row r="158" ht="15.75">
      <c r="A158" s="121"/>
    </row>
    <row r="159" ht="15.75">
      <c r="A159" s="121"/>
    </row>
    <row r="160" ht="15.75">
      <c r="A160" s="121"/>
    </row>
    <row r="161" ht="15.75">
      <c r="A161" s="121"/>
    </row>
    <row r="162" ht="15.75">
      <c r="A162" s="121"/>
    </row>
    <row r="163" ht="15.75">
      <c r="A163" s="121"/>
    </row>
    <row r="164" ht="15.75">
      <c r="A164" s="121"/>
    </row>
    <row r="165" ht="15.75">
      <c r="A165" s="121"/>
    </row>
    <row r="166" ht="15.75">
      <c r="A166" s="121"/>
    </row>
    <row r="167" ht="15.75">
      <c r="A167" s="121"/>
    </row>
    <row r="168" ht="15.75">
      <c r="A168" s="121"/>
    </row>
    <row r="169" ht="15.75">
      <c r="A169" s="121"/>
    </row>
    <row r="170" ht="15.75">
      <c r="A170" s="121"/>
    </row>
    <row r="171" ht="15.75">
      <c r="A171" s="121"/>
    </row>
    <row r="172" ht="15.75">
      <c r="A172" s="121"/>
    </row>
    <row r="173" ht="15.75">
      <c r="A173" s="121"/>
    </row>
    <row r="174" ht="15.75">
      <c r="A174" s="121"/>
    </row>
    <row r="175" ht="15.75">
      <c r="A175" s="121"/>
    </row>
    <row r="176" spans="1:3" ht="15.75">
      <c r="A176" s="121" t="s">
        <v>89</v>
      </c>
      <c r="B176" s="121" t="s">
        <v>246</v>
      </c>
      <c r="C176" s="121"/>
    </row>
    <row r="177" ht="15.75">
      <c r="A177" s="121"/>
    </row>
    <row r="178" spans="1:3" ht="15.75">
      <c r="A178" s="121"/>
      <c r="B178" s="107" t="s">
        <v>12</v>
      </c>
      <c r="C178" s="107" t="s">
        <v>233</v>
      </c>
    </row>
    <row r="179" ht="15.75">
      <c r="A179" s="121"/>
    </row>
    <row r="180" spans="1:7" ht="15.75">
      <c r="A180" s="121"/>
      <c r="D180" s="108" t="s">
        <v>2</v>
      </c>
      <c r="E180" s="269"/>
      <c r="F180" s="269"/>
      <c r="G180" s="270" t="s">
        <v>2</v>
      </c>
    </row>
    <row r="181" spans="1:7" ht="15.75">
      <c r="A181" s="121"/>
      <c r="C181" s="107" t="s">
        <v>234</v>
      </c>
      <c r="D181" s="107">
        <v>69315</v>
      </c>
      <c r="E181" s="307"/>
      <c r="F181" s="307"/>
      <c r="G181" s="307"/>
    </row>
    <row r="182" spans="1:7" ht="15.75">
      <c r="A182" s="121"/>
      <c r="C182" s="107" t="s">
        <v>235</v>
      </c>
      <c r="D182" s="226">
        <v>3435</v>
      </c>
      <c r="E182" s="269"/>
      <c r="F182" s="269"/>
      <c r="G182" s="271">
        <f>+D182+D181</f>
        <v>72750</v>
      </c>
    </row>
    <row r="183" spans="1:7" ht="15.75">
      <c r="A183" s="121"/>
      <c r="E183" s="272"/>
      <c r="F183" s="272"/>
      <c r="G183" s="114"/>
    </row>
    <row r="184" spans="1:7" ht="15.75">
      <c r="A184" s="121"/>
      <c r="C184" s="107" t="s">
        <v>236</v>
      </c>
      <c r="E184" s="272"/>
      <c r="F184" s="272"/>
      <c r="G184" s="271">
        <v>676676</v>
      </c>
    </row>
    <row r="185" spans="1:7" ht="16.5" thickBot="1">
      <c r="A185" s="121"/>
      <c r="E185" s="272"/>
      <c r="F185" s="272"/>
      <c r="G185" s="273">
        <f>+G184+G182</f>
        <v>749426</v>
      </c>
    </row>
    <row r="186" ht="16.5" thickTop="1">
      <c r="A186" s="121"/>
    </row>
    <row r="187" ht="15.75">
      <c r="A187" s="121"/>
    </row>
    <row r="188" spans="1:9" ht="15.75">
      <c r="A188" s="121"/>
      <c r="E188" s="108"/>
      <c r="G188" s="108"/>
      <c r="I188" s="108" t="s">
        <v>2</v>
      </c>
    </row>
    <row r="189" spans="1:9" ht="15.75">
      <c r="A189" s="121"/>
      <c r="D189" s="274"/>
      <c r="E189" s="108"/>
      <c r="G189" s="274" t="s">
        <v>238</v>
      </c>
      <c r="I189" s="108" t="s">
        <v>237</v>
      </c>
    </row>
    <row r="190" ht="7.5" customHeight="1">
      <c r="A190" s="121"/>
    </row>
    <row r="191" spans="1:3" ht="15.75">
      <c r="A191" s="121"/>
      <c r="C191" s="107" t="s">
        <v>239</v>
      </c>
    </row>
    <row r="192" spans="1:3" ht="15.75">
      <c r="A192" s="121"/>
      <c r="C192" s="107" t="s">
        <v>240</v>
      </c>
    </row>
    <row r="193" ht="7.5" customHeight="1">
      <c r="A193" s="121"/>
    </row>
    <row r="194" spans="1:9" ht="15.75">
      <c r="A194" s="121"/>
      <c r="C194" s="107" t="s">
        <v>305</v>
      </c>
      <c r="E194" s="114" t="s">
        <v>243</v>
      </c>
      <c r="G194" s="107">
        <v>214354</v>
      </c>
      <c r="I194" s="107">
        <v>628058</v>
      </c>
    </row>
    <row r="195" spans="1:9" ht="15.75">
      <c r="A195" s="121"/>
      <c r="C195" s="107" t="s">
        <v>241</v>
      </c>
      <c r="E195" s="114" t="s">
        <v>244</v>
      </c>
      <c r="G195" s="107">
        <v>22194</v>
      </c>
      <c r="I195" s="107">
        <v>9810</v>
      </c>
    </row>
    <row r="196" spans="1:9" ht="15.75">
      <c r="A196" s="121"/>
      <c r="C196" s="107" t="s">
        <v>242</v>
      </c>
      <c r="E196" s="114" t="s">
        <v>245</v>
      </c>
      <c r="G196" s="107">
        <v>3638</v>
      </c>
      <c r="I196" s="107">
        <v>8185</v>
      </c>
    </row>
    <row r="197" spans="1:9" ht="15.75">
      <c r="A197" s="121"/>
      <c r="C197" s="107" t="s">
        <v>255</v>
      </c>
      <c r="E197" s="114" t="s">
        <v>256</v>
      </c>
      <c r="G197" s="107">
        <v>205530</v>
      </c>
      <c r="I197" s="107">
        <v>5755</v>
      </c>
    </row>
    <row r="198" spans="1:9" ht="16.5" thickBot="1">
      <c r="A198" s="121"/>
      <c r="I198" s="268">
        <f>SUM(I194:I197)</f>
        <v>651808</v>
      </c>
    </row>
    <row r="199" ht="16.5" thickTop="1">
      <c r="A199" s="121"/>
    </row>
    <row r="200" ht="15.75">
      <c r="A200" s="121"/>
    </row>
    <row r="201" ht="15.75">
      <c r="A201" s="121"/>
    </row>
    <row r="202" spans="1:2" ht="15.75">
      <c r="A202" s="121"/>
      <c r="B202" s="107" t="s">
        <v>13</v>
      </c>
    </row>
    <row r="203" ht="15.75">
      <c r="A203" s="121"/>
    </row>
    <row r="204" ht="15.75">
      <c r="A204" s="121"/>
    </row>
    <row r="205" ht="15.75">
      <c r="A205" s="121"/>
    </row>
    <row r="206" ht="15.75">
      <c r="A206" s="121"/>
    </row>
    <row r="207" spans="1:3" ht="15.75">
      <c r="A207" s="121" t="s">
        <v>247</v>
      </c>
      <c r="B207" s="121" t="s">
        <v>248</v>
      </c>
      <c r="C207" s="121"/>
    </row>
    <row r="208" ht="15.75">
      <c r="A208" s="121"/>
    </row>
    <row r="209" ht="15.75">
      <c r="A209" s="121"/>
    </row>
    <row r="210" ht="15.75">
      <c r="A210" s="121"/>
    </row>
    <row r="211" ht="15.75">
      <c r="A211" s="121"/>
    </row>
    <row r="212" ht="15.75">
      <c r="A212" s="121"/>
    </row>
    <row r="213" spans="1:3" ht="15.75">
      <c r="A213" s="121" t="s">
        <v>90</v>
      </c>
      <c r="B213" s="121" t="s">
        <v>249</v>
      </c>
      <c r="C213" s="121"/>
    </row>
    <row r="214" ht="15.75">
      <c r="A214" s="121"/>
    </row>
    <row r="215" ht="15.75">
      <c r="A215" s="121"/>
    </row>
    <row r="216" ht="15.75">
      <c r="A216" s="121"/>
    </row>
    <row r="217" ht="15.75">
      <c r="A217" s="121"/>
    </row>
    <row r="218" spans="1:2" ht="15.75">
      <c r="A218" s="121" t="s">
        <v>307</v>
      </c>
      <c r="B218" s="121" t="s">
        <v>96</v>
      </c>
    </row>
    <row r="219" spans="1:2" ht="15.75">
      <c r="A219" s="121"/>
      <c r="B219" s="121"/>
    </row>
    <row r="220" spans="1:2" ht="15.75">
      <c r="A220" s="121"/>
      <c r="B220" s="115" t="s">
        <v>94</v>
      </c>
    </row>
    <row r="221" spans="1:2" ht="15.75">
      <c r="A221" s="121"/>
      <c r="B221" s="115"/>
    </row>
    <row r="222" ht="15.75">
      <c r="A222" s="121"/>
    </row>
    <row r="223" ht="15.75">
      <c r="A223" s="121"/>
    </row>
    <row r="224" ht="15.75">
      <c r="A224" s="121"/>
    </row>
    <row r="225" ht="15.75">
      <c r="A225" s="121"/>
    </row>
    <row r="226" ht="7.5" customHeight="1">
      <c r="A226" s="121"/>
    </row>
    <row r="227" spans="1:11" ht="15.75">
      <c r="A227" s="121"/>
      <c r="G227" s="306" t="s">
        <v>310</v>
      </c>
      <c r="H227" s="306"/>
      <c r="I227" s="108"/>
      <c r="J227" s="306" t="s">
        <v>310</v>
      </c>
      <c r="K227" s="306"/>
    </row>
    <row r="228" spans="1:11" ht="15.75">
      <c r="A228" s="121"/>
      <c r="G228" s="306" t="s">
        <v>91</v>
      </c>
      <c r="H228" s="306"/>
      <c r="I228" s="108"/>
      <c r="J228" s="306" t="s">
        <v>91</v>
      </c>
      <c r="K228" s="306"/>
    </row>
    <row r="229" spans="1:11" ht="15.75">
      <c r="A229" s="121"/>
      <c r="B229" s="115"/>
      <c r="G229" s="306" t="s">
        <v>101</v>
      </c>
      <c r="H229" s="306"/>
      <c r="I229" s="108"/>
      <c r="J229" s="306" t="s">
        <v>102</v>
      </c>
      <c r="K229" s="306"/>
    </row>
    <row r="230" spans="1:9" ht="15.75">
      <c r="A230" s="121"/>
      <c r="I230" s="114"/>
    </row>
    <row r="231" spans="1:11" ht="16.5" thickBot="1">
      <c r="A231" s="121"/>
      <c r="B231" s="107" t="s">
        <v>263</v>
      </c>
      <c r="G231" s="230">
        <v>38773</v>
      </c>
      <c r="I231" s="144"/>
      <c r="J231" s="228">
        <v>6193</v>
      </c>
      <c r="K231" s="144"/>
    </row>
    <row r="232" spans="1:11" ht="16.5" thickTop="1">
      <c r="A232" s="121"/>
      <c r="I232" s="140"/>
      <c r="K232" s="140"/>
    </row>
    <row r="233" spans="1:10" ht="16.5" thickBot="1">
      <c r="A233" s="121"/>
      <c r="B233" s="107" t="s">
        <v>306</v>
      </c>
      <c r="C233" s="150"/>
      <c r="G233" s="230">
        <v>1222523</v>
      </c>
      <c r="I233" s="140"/>
      <c r="J233" s="230">
        <v>1195093</v>
      </c>
    </row>
    <row r="234" spans="1:9" ht="9.75" customHeight="1" thickTop="1">
      <c r="A234" s="121"/>
      <c r="I234" s="140"/>
    </row>
    <row r="235" spans="1:9" ht="9" customHeight="1">
      <c r="A235" s="121"/>
      <c r="I235" s="140"/>
    </row>
    <row r="236" spans="1:11" ht="16.5" thickBot="1">
      <c r="A236" s="121"/>
      <c r="B236" s="107" t="s">
        <v>311</v>
      </c>
      <c r="G236" s="277">
        <v>3.17</v>
      </c>
      <c r="I236" s="232"/>
      <c r="J236" s="231">
        <v>0.52</v>
      </c>
      <c r="K236" s="144"/>
    </row>
    <row r="237" spans="1:11" ht="16.5" thickTop="1">
      <c r="A237" s="121"/>
      <c r="I237" s="122"/>
      <c r="J237" s="122"/>
      <c r="K237" s="122"/>
    </row>
    <row r="238" spans="1:11" ht="15.75">
      <c r="A238" s="121"/>
      <c r="B238" s="121"/>
      <c r="C238" s="121"/>
      <c r="D238" s="121"/>
      <c r="J238" s="122"/>
      <c r="K238" s="122"/>
    </row>
    <row r="239" spans="1:11" ht="15.75">
      <c r="A239" s="121"/>
      <c r="B239" s="115" t="s">
        <v>95</v>
      </c>
      <c r="J239" s="122"/>
      <c r="K239" s="122"/>
    </row>
    <row r="240" ht="15.75">
      <c r="A240" s="121"/>
    </row>
    <row r="241" ht="15.75">
      <c r="A241" s="121"/>
    </row>
    <row r="242" ht="15.75">
      <c r="A242" s="121"/>
    </row>
    <row r="243" ht="15.75">
      <c r="A243" s="121"/>
    </row>
    <row r="244" ht="15.75">
      <c r="A244" s="121"/>
    </row>
    <row r="245" spans="1:11" ht="15.75">
      <c r="A245" s="121"/>
      <c r="G245" s="306" t="s">
        <v>310</v>
      </c>
      <c r="H245" s="306"/>
      <c r="I245" s="108"/>
      <c r="J245" s="306" t="s">
        <v>310</v>
      </c>
      <c r="K245" s="306"/>
    </row>
    <row r="246" spans="1:11" ht="15.75">
      <c r="A246" s="121"/>
      <c r="G246" s="306" t="s">
        <v>91</v>
      </c>
      <c r="H246" s="306"/>
      <c r="I246" s="108"/>
      <c r="J246" s="108" t="s">
        <v>70</v>
      </c>
      <c r="K246" s="108"/>
    </row>
    <row r="247" spans="1:11" ht="15.75">
      <c r="A247" s="121"/>
      <c r="G247" s="306" t="s">
        <v>101</v>
      </c>
      <c r="H247" s="306"/>
      <c r="I247" s="108"/>
      <c r="J247" s="108" t="s">
        <v>102</v>
      </c>
      <c r="K247" s="108"/>
    </row>
    <row r="248" spans="1:11" ht="15.75">
      <c r="A248" s="121"/>
      <c r="K248" s="140"/>
    </row>
    <row r="249" spans="1:10" ht="16.5" thickBot="1">
      <c r="A249" s="121"/>
      <c r="B249" s="107" t="s">
        <v>263</v>
      </c>
      <c r="G249" s="230">
        <v>38773</v>
      </c>
      <c r="H249" s="230"/>
      <c r="I249" s="144"/>
      <c r="J249" s="285">
        <v>6193</v>
      </c>
    </row>
    <row r="250" spans="1:11" ht="16.5" thickTop="1">
      <c r="A250" s="121"/>
      <c r="I250" s="140"/>
      <c r="K250" s="140"/>
    </row>
    <row r="251" spans="1:9" ht="15.75">
      <c r="A251" s="121"/>
      <c r="B251" s="107" t="s">
        <v>92</v>
      </c>
      <c r="I251" s="140"/>
    </row>
    <row r="252" spans="1:11" ht="15.75">
      <c r="A252" s="121"/>
      <c r="B252" s="107" t="s">
        <v>93</v>
      </c>
      <c r="G252" s="107">
        <v>1222523</v>
      </c>
      <c r="I252" s="144"/>
      <c r="J252" s="286">
        <f>+J233</f>
        <v>1195093</v>
      </c>
      <c r="K252" s="144"/>
    </row>
    <row r="253" spans="1:11" ht="15.75">
      <c r="A253" s="121"/>
      <c r="I253" s="144"/>
      <c r="J253" s="286"/>
      <c r="K253" s="144"/>
    </row>
    <row r="254" spans="1:10" ht="15.75">
      <c r="A254" s="121"/>
      <c r="B254" s="107" t="s">
        <v>312</v>
      </c>
      <c r="G254" s="107">
        <v>49800</v>
      </c>
      <c r="I254" s="140"/>
      <c r="J254" s="91">
        <v>0</v>
      </c>
    </row>
    <row r="255" spans="1:10" ht="15.75">
      <c r="A255" s="121"/>
      <c r="G255" s="226"/>
      <c r="H255" s="226"/>
      <c r="I255" s="140"/>
      <c r="J255" s="226"/>
    </row>
    <row r="256" spans="1:10" ht="15.75">
      <c r="A256" s="121"/>
      <c r="B256" s="107" t="s">
        <v>97</v>
      </c>
      <c r="G256" s="140"/>
      <c r="H256" s="140"/>
      <c r="I256" s="140"/>
      <c r="J256" s="286"/>
    </row>
    <row r="257" spans="1:10" ht="16.5" thickBot="1">
      <c r="A257" s="121"/>
      <c r="B257" s="107" t="s">
        <v>98</v>
      </c>
      <c r="G257" s="230">
        <v>1272323</v>
      </c>
      <c r="H257" s="230"/>
      <c r="I257" s="140"/>
      <c r="J257" s="230">
        <f>SUM(J252:J254)</f>
        <v>1195093</v>
      </c>
    </row>
    <row r="258" spans="1:10" ht="16.5" thickTop="1">
      <c r="A258" s="121"/>
      <c r="J258" s="286"/>
    </row>
    <row r="259" spans="1:10" ht="15.75">
      <c r="A259" s="121"/>
      <c r="J259" s="286"/>
    </row>
    <row r="260" spans="1:11" ht="16.5" thickBot="1">
      <c r="A260" s="121"/>
      <c r="B260" s="107" t="s">
        <v>264</v>
      </c>
      <c r="G260" s="231">
        <v>3.05</v>
      </c>
      <c r="H260" s="230"/>
      <c r="I260" s="232"/>
      <c r="J260" s="298">
        <v>0.52</v>
      </c>
      <c r="K260" s="233"/>
    </row>
    <row r="261" spans="1:11" ht="16.5" thickTop="1">
      <c r="A261" s="121"/>
      <c r="I261" s="122"/>
      <c r="K261" s="122"/>
    </row>
    <row r="262" ht="15.75">
      <c r="A262" s="121"/>
    </row>
    <row r="263" ht="15.75">
      <c r="A263" s="121"/>
    </row>
    <row r="264" ht="15.75">
      <c r="A264" s="121"/>
    </row>
    <row r="265" spans="1:2" ht="15.75">
      <c r="A265" s="121"/>
      <c r="B265" s="107" t="s">
        <v>291</v>
      </c>
    </row>
    <row r="266" ht="15.75">
      <c r="A266" s="121"/>
    </row>
    <row r="267" ht="15.75">
      <c r="A267" s="121"/>
    </row>
    <row r="268" ht="15.75">
      <c r="A268" s="121"/>
    </row>
    <row r="269" spans="1:2" ht="15.75">
      <c r="A269" s="121"/>
      <c r="B269" s="107" t="s">
        <v>292</v>
      </c>
    </row>
    <row r="270" spans="1:2" ht="15.75">
      <c r="A270" s="121"/>
      <c r="B270" s="107" t="s">
        <v>293</v>
      </c>
    </row>
    <row r="271" ht="15.75">
      <c r="A271" s="121"/>
    </row>
    <row r="272" spans="1:2" ht="15.75">
      <c r="A272" s="121"/>
      <c r="B272" s="107" t="s">
        <v>294</v>
      </c>
    </row>
    <row r="273" spans="1:2" ht="15.75">
      <c r="A273" s="121"/>
      <c r="B273" s="162" t="s">
        <v>317</v>
      </c>
    </row>
    <row r="274" ht="15.75">
      <c r="A274" s="121"/>
    </row>
    <row r="275" ht="15.75">
      <c r="A275" s="121"/>
    </row>
    <row r="276" ht="15.75">
      <c r="A276" s="121"/>
    </row>
    <row r="277" ht="15.75">
      <c r="A277" s="121"/>
    </row>
    <row r="278" ht="15.75">
      <c r="A278" s="121"/>
    </row>
    <row r="279" ht="15.75">
      <c r="A279" s="121"/>
    </row>
    <row r="280" ht="15.75">
      <c r="A280" s="121"/>
    </row>
    <row r="281" ht="15.75">
      <c r="A281" s="121"/>
    </row>
    <row r="282" ht="15.75">
      <c r="A282" s="121"/>
    </row>
    <row r="283" ht="15.75">
      <c r="A283" s="121"/>
    </row>
    <row r="284" ht="15.75">
      <c r="A284" s="121"/>
    </row>
    <row r="285" ht="15.75">
      <c r="A285" s="121"/>
    </row>
    <row r="286" ht="15.75">
      <c r="A286" s="121"/>
    </row>
    <row r="287" ht="15.75">
      <c r="A287" s="121"/>
    </row>
    <row r="288" ht="15.75">
      <c r="A288" s="121"/>
    </row>
    <row r="289" ht="15.75">
      <c r="A289" s="121"/>
    </row>
    <row r="290" ht="15.75">
      <c r="A290" s="121"/>
    </row>
    <row r="291" ht="15.75">
      <c r="A291" s="121"/>
    </row>
    <row r="292" ht="15.75">
      <c r="A292" s="121"/>
    </row>
    <row r="293" ht="15.75">
      <c r="A293" s="121"/>
    </row>
    <row r="294" ht="15.75">
      <c r="A294" s="121"/>
    </row>
    <row r="295" ht="15.75">
      <c r="A295" s="121"/>
    </row>
    <row r="296" ht="15.75">
      <c r="A296" s="121"/>
    </row>
    <row r="297" ht="15.75">
      <c r="A297" s="121"/>
    </row>
    <row r="298" ht="15.75">
      <c r="A298" s="121"/>
    </row>
    <row r="299" ht="15.75">
      <c r="A299" s="121"/>
    </row>
    <row r="300" ht="15.75">
      <c r="A300" s="121"/>
    </row>
    <row r="301" ht="15.75">
      <c r="A301" s="121"/>
    </row>
    <row r="302" ht="15.75">
      <c r="A302" s="121"/>
    </row>
    <row r="303" ht="15.75">
      <c r="A303" s="121"/>
    </row>
    <row r="304" ht="15.75">
      <c r="A304" s="121"/>
    </row>
    <row r="305" ht="15.75">
      <c r="A305" s="121"/>
    </row>
    <row r="306" ht="15.75">
      <c r="A306" s="121"/>
    </row>
    <row r="307" ht="15.75">
      <c r="A307" s="121"/>
    </row>
    <row r="308" ht="15.75">
      <c r="A308" s="121"/>
    </row>
    <row r="309" ht="15.75">
      <c r="A309" s="121"/>
    </row>
    <row r="310" ht="15.75">
      <c r="A310" s="121"/>
    </row>
  </sheetData>
  <mergeCells count="13">
    <mergeCell ref="J245:K245"/>
    <mergeCell ref="J227:K227"/>
    <mergeCell ref="J228:K228"/>
    <mergeCell ref="J229:K229"/>
    <mergeCell ref="G247:H247"/>
    <mergeCell ref="G228:H228"/>
    <mergeCell ref="G229:H229"/>
    <mergeCell ref="G245:H245"/>
    <mergeCell ref="D39:E39"/>
    <mergeCell ref="D38:E38"/>
    <mergeCell ref="G246:H246"/>
    <mergeCell ref="G227:H227"/>
    <mergeCell ref="E181:G181"/>
  </mergeCells>
  <printOptions/>
  <pageMargins left="0.5" right="0.49" top="0.4" bottom="0.3" header="0.43" footer="0.27"/>
  <pageSetup firstPageNumber="10" useFirstPageNumber="1" horizontalDpi="600" verticalDpi="600" orientation="portrait" paperSize="9" scale="86" r:id="rId2"/>
  <headerFooter alignWithMargins="0">
    <oddHeader>&amp;R&amp;"Arial,Bold"
</oddHeader>
    <oddFooter>&amp;C&amp;"Times New Roman,Regular"&amp;12&amp;P</oddFooter>
  </headerFooter>
  <rowBreaks count="6" manualBreakCount="6">
    <brk id="61" max="255" man="1"/>
    <brk id="108" max="255" man="1"/>
    <brk id="154" max="255" man="1"/>
    <brk id="205" max="255" man="1"/>
    <brk id="260" max="255" man="1"/>
    <brk id="302"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17</v>
      </c>
      <c r="D3" s="1" t="s">
        <v>8</v>
      </c>
      <c r="L3" s="1"/>
    </row>
    <row r="4" ht="5.25" customHeight="1"/>
    <row r="5" spans="3:12" ht="15.75">
      <c r="C5" s="2" t="s">
        <v>18</v>
      </c>
      <c r="D5" s="1" t="s">
        <v>35</v>
      </c>
      <c r="L5" s="1"/>
    </row>
    <row r="6" ht="5.25" customHeight="1"/>
    <row r="7" spans="3:4" ht="15.75">
      <c r="C7" s="2" t="s">
        <v>46</v>
      </c>
      <c r="D7" s="1" t="s">
        <v>47</v>
      </c>
    </row>
    <row r="9" spans="3:21" ht="17.25" customHeight="1">
      <c r="C9" s="47" t="s">
        <v>34</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312" t="s">
        <v>19</v>
      </c>
      <c r="E11" s="313"/>
      <c r="F11" s="313"/>
      <c r="G11" s="313"/>
      <c r="H11" s="313"/>
      <c r="I11" s="314"/>
      <c r="J11" s="86" t="s">
        <v>20</v>
      </c>
      <c r="K11" s="86"/>
      <c r="L11" s="86"/>
      <c r="M11" s="86"/>
      <c r="N11" s="86"/>
      <c r="O11" s="87"/>
      <c r="P11" s="88" t="s">
        <v>21</v>
      </c>
      <c r="Q11" s="88"/>
      <c r="R11" s="88"/>
      <c r="S11" s="86"/>
      <c r="T11" s="86"/>
      <c r="U11" s="87"/>
    </row>
    <row r="12" spans="3:21" ht="21" customHeight="1">
      <c r="C12" s="11"/>
      <c r="D12" s="308">
        <v>38990</v>
      </c>
      <c r="E12" s="309"/>
      <c r="F12" s="310">
        <v>38807</v>
      </c>
      <c r="G12" s="311"/>
      <c r="H12" s="92" t="s">
        <v>43</v>
      </c>
      <c r="I12" s="13"/>
      <c r="J12" s="17">
        <f>D12</f>
        <v>38990</v>
      </c>
      <c r="K12" s="18"/>
      <c r="L12" s="15">
        <v>38625</v>
      </c>
      <c r="M12" s="16"/>
      <c r="N12" s="14" t="s">
        <v>38</v>
      </c>
      <c r="O12" s="16"/>
      <c r="P12" s="17">
        <f>J12</f>
        <v>38990</v>
      </c>
      <c r="Q12" s="18"/>
      <c r="R12" s="15">
        <f>L12</f>
        <v>38625</v>
      </c>
      <c r="S12" s="16"/>
      <c r="T12" s="12" t="str">
        <f>+N12</f>
        <v>Change 06/05</v>
      </c>
      <c r="U12" s="13"/>
    </row>
    <row r="13" spans="3:21" ht="14.25" customHeight="1">
      <c r="C13" s="21" t="s">
        <v>22</v>
      </c>
      <c r="D13" s="24"/>
      <c r="E13" s="24" t="s">
        <v>23</v>
      </c>
      <c r="F13" s="22"/>
      <c r="G13" s="22" t="s">
        <v>23</v>
      </c>
      <c r="H13" s="22"/>
      <c r="I13" s="22"/>
      <c r="J13" s="24"/>
      <c r="K13" s="24" t="s">
        <v>23</v>
      </c>
      <c r="L13" s="23"/>
      <c r="M13" s="23" t="s">
        <v>23</v>
      </c>
      <c r="N13" s="23"/>
      <c r="O13" s="23"/>
      <c r="P13" s="24"/>
      <c r="Q13" s="24" t="s">
        <v>23</v>
      </c>
      <c r="R13" s="23"/>
      <c r="S13" s="23" t="s">
        <v>23</v>
      </c>
      <c r="T13" s="22"/>
      <c r="U13" s="22"/>
    </row>
    <row r="14" spans="3:21" ht="14.25" customHeight="1">
      <c r="C14" s="21"/>
      <c r="D14" s="24" t="s">
        <v>24</v>
      </c>
      <c r="E14" s="24" t="s">
        <v>25</v>
      </c>
      <c r="F14" s="22" t="s">
        <v>24</v>
      </c>
      <c r="G14" s="22" t="s">
        <v>25</v>
      </c>
      <c r="H14" s="22" t="s">
        <v>24</v>
      </c>
      <c r="I14" s="22" t="s">
        <v>4</v>
      </c>
      <c r="J14" s="24" t="s">
        <v>24</v>
      </c>
      <c r="K14" s="24" t="s">
        <v>25</v>
      </c>
      <c r="L14" s="23" t="s">
        <v>24</v>
      </c>
      <c r="M14" s="23" t="s">
        <v>25</v>
      </c>
      <c r="N14" s="23" t="s">
        <v>24</v>
      </c>
      <c r="O14" s="23" t="s">
        <v>4</v>
      </c>
      <c r="P14" s="24" t="s">
        <v>24</v>
      </c>
      <c r="Q14" s="24" t="s">
        <v>25</v>
      </c>
      <c r="R14" s="23" t="s">
        <v>24</v>
      </c>
      <c r="S14" s="23" t="s">
        <v>25</v>
      </c>
      <c r="T14" s="22" t="s">
        <v>24</v>
      </c>
      <c r="U14" s="22" t="s">
        <v>4</v>
      </c>
    </row>
    <row r="15" spans="3:21" ht="17.25" customHeight="1">
      <c r="C15" s="25"/>
      <c r="D15" s="20"/>
      <c r="E15" s="20" t="s">
        <v>26</v>
      </c>
      <c r="F15" s="26"/>
      <c r="G15" s="26" t="s">
        <v>26</v>
      </c>
      <c r="H15" s="26"/>
      <c r="I15" s="19"/>
      <c r="J15" s="20"/>
      <c r="K15" s="20" t="s">
        <v>20</v>
      </c>
      <c r="L15" s="19"/>
      <c r="M15" s="19" t="s">
        <v>20</v>
      </c>
      <c r="N15" s="19"/>
      <c r="O15" s="19"/>
      <c r="P15" s="20"/>
      <c r="Q15" s="20" t="s">
        <v>21</v>
      </c>
      <c r="R15" s="19"/>
      <c r="S15" s="19" t="s">
        <v>21</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27</v>
      </c>
      <c r="D17" s="65">
        <f>'BS'!D32/1000</f>
        <v>0</v>
      </c>
      <c r="E17" s="54">
        <f>ROUND(D17/$D$29*100,2)</f>
        <v>0</v>
      </c>
      <c r="F17" s="70">
        <f>'BS'!F32/1000</f>
        <v>0</v>
      </c>
      <c r="G17" s="51">
        <f>ROUND(F17/$F$29*100,2)</f>
        <v>0</v>
      </c>
      <c r="H17" s="77">
        <f>(D17-F17)</f>
        <v>0</v>
      </c>
      <c r="I17" s="56" t="e">
        <f>ROUND((H17/F17)*100,2)</f>
        <v>#DIV/0!</v>
      </c>
      <c r="J17" s="67" t="e">
        <f>#REF!/1000</f>
        <v>#REF!</v>
      </c>
      <c r="K17" s="97" t="s">
        <v>44</v>
      </c>
      <c r="L17" s="72" t="e">
        <f>#REF!/1000</f>
        <v>#REF!</v>
      </c>
      <c r="M17" s="51" t="e">
        <f>ROUND(+L17/$L$29*100,2)</f>
        <v>#REF!</v>
      </c>
      <c r="N17" s="72" t="e">
        <f>(J17-L17)</f>
        <v>#REF!</v>
      </c>
      <c r="O17" s="95" t="s">
        <v>50</v>
      </c>
      <c r="P17" s="67" t="e">
        <f>#REF!/1000</f>
        <v>#REF!</v>
      </c>
      <c r="Q17" s="97" t="s">
        <v>44</v>
      </c>
      <c r="R17" s="72" t="e">
        <f>#REF!/1000</f>
        <v>#REF!</v>
      </c>
      <c r="S17" s="51" t="e">
        <f>ROUND(+R17/$R$29*100,2)</f>
        <v>#REF!</v>
      </c>
      <c r="T17" s="77" t="e">
        <f>+P17-R17</f>
        <v>#REF!</v>
      </c>
      <c r="U17" s="98" t="s">
        <v>50</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32</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31</v>
      </c>
      <c r="C20" s="50" t="s">
        <v>33</v>
      </c>
      <c r="D20" s="66">
        <v>2122.788</v>
      </c>
      <c r="E20" s="62">
        <f>ROUND(D20/$D$19*100,2)</f>
        <v>93.87</v>
      </c>
      <c r="F20" s="71">
        <v>2143.587</v>
      </c>
      <c r="G20" s="51">
        <f>ROUND(F20/$F$29*100,2)</f>
        <v>91.16</v>
      </c>
      <c r="H20" s="78">
        <f>(D20-F20)</f>
        <v>-20.798999999999978</v>
      </c>
      <c r="I20" s="56">
        <f>ROUND((H20/F20)*100,2)</f>
        <v>-0.97</v>
      </c>
      <c r="J20" s="75">
        <v>-11.78</v>
      </c>
      <c r="K20" s="97" t="s">
        <v>50</v>
      </c>
      <c r="L20" s="81">
        <v>-1.606</v>
      </c>
      <c r="M20" s="51">
        <f>ROUND(+L20/$L$19*100,2)</f>
        <v>10.53</v>
      </c>
      <c r="N20" s="81">
        <f>(J20-L20)</f>
        <v>-10.174</v>
      </c>
      <c r="O20" s="94" t="s">
        <v>44</v>
      </c>
      <c r="P20" s="75">
        <v>-9.089</v>
      </c>
      <c r="Q20" s="93" t="s">
        <v>44</v>
      </c>
      <c r="R20" s="81">
        <v>-1.37</v>
      </c>
      <c r="S20" s="51">
        <f>ROUND(+R20/$R$19*100,2)</f>
        <v>8.22</v>
      </c>
      <c r="T20" s="78">
        <f>+P20-R20</f>
        <v>-7.719</v>
      </c>
      <c r="U20" s="98" t="s">
        <v>44</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29</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30</v>
      </c>
      <c r="D23" s="65"/>
      <c r="E23" s="54"/>
      <c r="F23" s="70"/>
      <c r="G23" s="51"/>
      <c r="H23" s="77"/>
      <c r="I23" s="56"/>
      <c r="J23" s="67"/>
      <c r="K23" s="54"/>
      <c r="L23" s="72"/>
      <c r="M23" s="51"/>
      <c r="N23" s="72"/>
      <c r="O23" s="51"/>
      <c r="P23" s="67"/>
      <c r="Q23" s="54"/>
      <c r="R23" s="72"/>
      <c r="S23" s="51"/>
      <c r="T23" s="77"/>
      <c r="U23" s="56"/>
    </row>
    <row r="24" spans="2:21" ht="8.25" customHeight="1">
      <c r="B24" s="44"/>
      <c r="C24" s="11" t="s">
        <v>6</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28</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49</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48</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6" t="s">
        <v>50</v>
      </c>
      <c r="P29" s="76" t="e">
        <f>SUM(P17:P25)-P20</f>
        <v>#REF!</v>
      </c>
      <c r="Q29" s="59">
        <v>100</v>
      </c>
      <c r="R29" s="79" t="e">
        <f>SUM(R17:R25)-R20</f>
        <v>#REF!</v>
      </c>
      <c r="S29" s="58" t="e">
        <f>SUM(S17:S28)-S20</f>
        <v>#REF!</v>
      </c>
      <c r="T29" s="83" t="e">
        <f>SUM(T17:T28)-T20</f>
        <v>#REF!</v>
      </c>
      <c r="U29" s="96" t="s">
        <v>50</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Soh Chew</cp:lastModifiedBy>
  <cp:lastPrinted>2007-08-21T08:11:16Z</cp:lastPrinted>
  <dcterms:created xsi:type="dcterms:W3CDTF">1998-05-05T08:12:26Z</dcterms:created>
  <dcterms:modified xsi:type="dcterms:W3CDTF">2007-08-24T08:40:28Z</dcterms:modified>
  <cp:category/>
  <cp:version/>
  <cp:contentType/>
  <cp:contentStatus/>
</cp:coreProperties>
</file>